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Marin Tennis Club Dropbox\MTC Manager\GM\Chris Confidential\Events\2022\Calcutta XLV\"/>
    </mc:Choice>
  </mc:AlternateContent>
  <xr:revisionPtr revIDLastSave="0" documentId="8_{82F95F60-645A-46AC-B214-38F8E729526E}" xr6:coauthVersionLast="47" xr6:coauthVersionMax="47" xr10:uidLastSave="{00000000-0000-0000-0000-000000000000}"/>
  <bookViews>
    <workbookView xWindow="-120" yWindow="-120" windowWidth="29040" windowHeight="15840" xr2:uid="{680CB5A1-E253-49C7-9FDF-859FA2A87D8F}"/>
  </bookViews>
  <sheets>
    <sheet name="Saturday" sheetId="1" r:id="rId1"/>
    <sheet name="Sunday" sheetId="2" r:id="rId2"/>
  </sheets>
  <definedNames>
    <definedName name="_xlnm.Print_Titles" localSheetId="0">Saturday!$1:$1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2" i="2" l="1"/>
  <c r="J59" i="2"/>
  <c r="J11" i="2"/>
  <c r="J23" i="2"/>
  <c r="J21" i="2"/>
  <c r="S7" i="1"/>
  <c r="S23" i="1"/>
  <c r="S18" i="1"/>
  <c r="S34" i="1"/>
  <c r="S12" i="1"/>
  <c r="G7" i="1"/>
  <c r="G12" i="1"/>
  <c r="G18" i="1"/>
  <c r="G23" i="1"/>
  <c r="G29" i="1"/>
  <c r="I10" i="2"/>
  <c r="H10" i="2"/>
  <c r="J8" i="1"/>
  <c r="K8" i="1" s="1"/>
  <c r="E15" i="2"/>
  <c r="D8" i="2"/>
  <c r="D9" i="2" s="1"/>
  <c r="L3" i="2"/>
  <c r="K3" i="2"/>
  <c r="J3" i="2"/>
  <c r="I3" i="2"/>
  <c r="H3" i="2"/>
  <c r="G3" i="2"/>
  <c r="F3" i="2"/>
  <c r="E3" i="2"/>
  <c r="N37" i="1"/>
  <c r="N35" i="1"/>
  <c r="N32" i="1"/>
  <c r="N30" i="1"/>
  <c r="N26" i="1"/>
  <c r="N24" i="1"/>
  <c r="N21" i="1"/>
  <c r="N19" i="1"/>
  <c r="B37" i="1"/>
  <c r="B35" i="1"/>
  <c r="B32" i="1"/>
  <c r="B30" i="1"/>
  <c r="B26" i="1"/>
  <c r="B24" i="1"/>
  <c r="B21" i="1"/>
  <c r="B19" i="1"/>
  <c r="B1" i="2"/>
  <c r="I2" i="2"/>
  <c r="E2" i="2"/>
  <c r="E4" i="2" l="1"/>
  <c r="J13" i="1"/>
  <c r="K13" i="1" s="1"/>
  <c r="E14" i="2"/>
  <c r="V37" i="1"/>
  <c r="V35" i="1"/>
  <c r="V32" i="1"/>
  <c r="V30" i="1"/>
  <c r="V26" i="1"/>
  <c r="V24" i="1"/>
  <c r="V21" i="1"/>
  <c r="V19" i="1"/>
  <c r="J37" i="1"/>
  <c r="J35" i="1"/>
  <c r="E6" i="2" s="1"/>
  <c r="J32" i="1"/>
  <c r="J30" i="1"/>
  <c r="H6" i="2" s="1"/>
  <c r="L10" i="2"/>
  <c r="I6" i="2" l="1"/>
  <c r="J6" i="2"/>
  <c r="L6" i="2"/>
  <c r="K5" i="2"/>
  <c r="L5" i="2"/>
  <c r="F6" i="2"/>
  <c r="J10" i="1"/>
  <c r="K10" i="1" s="1"/>
  <c r="J26" i="1"/>
  <c r="G5" i="2" s="1"/>
  <c r="K26" i="1" l="1"/>
  <c r="K37" i="1" s="1"/>
  <c r="J27" i="2"/>
  <c r="F14" i="2" l="1"/>
  <c r="F15" i="2" s="1"/>
  <c r="C14" i="2"/>
  <c r="D13" i="2"/>
  <c r="D11" i="2" l="1"/>
  <c r="D12" i="2"/>
  <c r="D10" i="2"/>
  <c r="G14" i="2" l="1"/>
  <c r="G15" i="2" s="1"/>
  <c r="L14" i="2"/>
  <c r="L15" i="2" s="1"/>
  <c r="K14" i="2"/>
  <c r="K15" i="2" s="1"/>
  <c r="J14" i="2"/>
  <c r="J15" i="2" s="1"/>
  <c r="I14" i="2"/>
  <c r="I15" i="2" s="1"/>
  <c r="H14" i="2"/>
  <c r="H15" i="2" s="1"/>
  <c r="I5" i="2" l="1"/>
  <c r="J24" i="1"/>
  <c r="V13" i="1"/>
  <c r="W13" i="1" s="1"/>
  <c r="W26" i="1" s="1"/>
  <c r="W37" i="1" s="1"/>
  <c r="J5" i="2"/>
  <c r="J21" i="1"/>
  <c r="V15" i="1"/>
  <c r="W15" i="1" s="1"/>
  <c r="W19" i="1" s="1"/>
  <c r="W30" i="1" s="1"/>
  <c r="V10" i="1"/>
  <c r="W10" i="1" s="1"/>
  <c r="W24" i="1" s="1"/>
  <c r="W32" i="1" s="1"/>
  <c r="J15" i="1"/>
  <c r="K15" i="1" s="1"/>
  <c r="E5" i="2" l="1"/>
  <c r="K21" i="1"/>
  <c r="K35" i="1" s="1"/>
  <c r="F5" i="2"/>
  <c r="K24" i="1"/>
  <c r="K32" i="1" s="1"/>
  <c r="K6" i="2"/>
  <c r="G6" i="2"/>
  <c r="H4" i="2"/>
  <c r="G4" i="2"/>
  <c r="J4" i="2"/>
  <c r="L4" i="2"/>
  <c r="K4" i="2"/>
  <c r="F4" i="2"/>
  <c r="G34" i="1"/>
  <c r="S29" i="1"/>
  <c r="J7" i="2" l="1"/>
  <c r="F7" i="2"/>
  <c r="J53" i="2"/>
  <c r="J51" i="2"/>
  <c r="J48" i="2"/>
  <c r="J46" i="2"/>
  <c r="J41" i="2"/>
  <c r="J39" i="2"/>
  <c r="J35" i="2"/>
  <c r="J33" i="2"/>
  <c r="J29" i="2"/>
  <c r="J63" i="2" l="1"/>
  <c r="J60" i="2"/>
  <c r="J19" i="1"/>
  <c r="K19" i="1" s="1"/>
  <c r="K30" i="1" s="1"/>
  <c r="V8" i="1"/>
  <c r="I4" i="2" l="1"/>
  <c r="I7" i="2" s="1"/>
  <c r="W8" i="1"/>
  <c r="W21" i="1" s="1"/>
  <c r="W35" i="1" s="1"/>
  <c r="H5" i="2"/>
  <c r="H7" i="2" s="1"/>
  <c r="K7" i="2"/>
  <c r="G7" i="2"/>
  <c r="L7" i="2"/>
  <c r="E7" i="2" l="1"/>
</calcChain>
</file>

<file path=xl/sharedStrings.xml><?xml version="1.0" encoding="utf-8"?>
<sst xmlns="http://schemas.openxmlformats.org/spreadsheetml/2006/main" count="491" uniqueCount="275">
  <si>
    <t>Team</t>
  </si>
  <si>
    <t>M1</t>
  </si>
  <si>
    <t>W1</t>
  </si>
  <si>
    <t>M2</t>
  </si>
  <si>
    <t>W2</t>
  </si>
  <si>
    <t>Round 1</t>
  </si>
  <si>
    <t>Total</t>
  </si>
  <si>
    <t>Round 2</t>
  </si>
  <si>
    <t>Round 3</t>
  </si>
  <si>
    <t>VS</t>
  </si>
  <si>
    <t>Court</t>
  </si>
  <si>
    <t>Multiplier</t>
  </si>
  <si>
    <t>Court 1</t>
  </si>
  <si>
    <t>Court 2</t>
  </si>
  <si>
    <t>Court 3</t>
  </si>
  <si>
    <t>Courts</t>
  </si>
  <si>
    <t>1, 8, 9</t>
  </si>
  <si>
    <t>10, 11, 12</t>
  </si>
  <si>
    <t>(Games x Multiplier)</t>
  </si>
  <si>
    <t>Court 8</t>
  </si>
  <si>
    <t>Court 9</t>
  </si>
  <si>
    <t>Court 10</t>
  </si>
  <si>
    <t>First Half</t>
  </si>
  <si>
    <t>Second Half</t>
  </si>
  <si>
    <t>Day 1 Results</t>
  </si>
  <si>
    <t>Home</t>
  </si>
  <si>
    <t>Away</t>
  </si>
  <si>
    <t>Auction Price</t>
  </si>
  <si>
    <t>MX Tie Breaker</t>
  </si>
  <si>
    <t>Total Winnings</t>
  </si>
  <si>
    <t>MTC Share</t>
  </si>
  <si>
    <t>Saturday Winners</t>
  </si>
  <si>
    <t>Semi Finalist Losers</t>
  </si>
  <si>
    <t>Runner Up</t>
  </si>
  <si>
    <t xml:space="preserve">Winner </t>
  </si>
  <si>
    <t>MX1</t>
  </si>
  <si>
    <t>MX2</t>
  </si>
  <si>
    <t>Players-&gt;</t>
  </si>
  <si>
    <t>Players -- &gt;</t>
  </si>
  <si>
    <t>Courts --&gt;</t>
  </si>
  <si>
    <t>Cumulative</t>
  </si>
  <si>
    <t>2, 3, 4</t>
  </si>
  <si>
    <t>5, 6, 7</t>
  </si>
  <si>
    <t>Net</t>
  </si>
  <si>
    <t>Semi-Finals</t>
  </si>
  <si>
    <t>Quarter Finals</t>
  </si>
  <si>
    <t>Broadcasting Division</t>
  </si>
  <si>
    <t>Ted Lasso</t>
  </si>
  <si>
    <t>Love Boat</t>
  </si>
  <si>
    <t>Gilligan's Island</t>
  </si>
  <si>
    <t>Seinfeld</t>
  </si>
  <si>
    <t>Addams Family</t>
  </si>
  <si>
    <t>Dexter</t>
  </si>
  <si>
    <t>Hawaii 5.0</t>
  </si>
  <si>
    <t>Peaky Blinders</t>
  </si>
  <si>
    <t>Finals</t>
  </si>
  <si>
    <t>Calcutta XLV - October 29-30, 2022</t>
  </si>
  <si>
    <t>Yo</t>
  </si>
  <si>
    <t>5 6 7</t>
  </si>
  <si>
    <t>10 11 12</t>
  </si>
  <si>
    <t>1 8 9</t>
  </si>
  <si>
    <t>[</t>
  </si>
  <si>
    <t>Brad R/Vlad</t>
  </si>
  <si>
    <t>Emily/Norma</t>
  </si>
  <si>
    <t>Angela/Hellen</t>
  </si>
  <si>
    <t>Steve/Jeff</t>
  </si>
  <si>
    <t>Stuart/Bee</t>
  </si>
  <si>
    <t>Ross/Joe</t>
  </si>
  <si>
    <t>Wendy/Janet</t>
  </si>
  <si>
    <t>Mike/Liz</t>
  </si>
  <si>
    <t>Hillary/Maria</t>
  </si>
  <si>
    <t>Margo/Tom</t>
  </si>
  <si>
    <t>Christina/Sandra</t>
  </si>
  <si>
    <t>Mike/Luba</t>
  </si>
  <si>
    <t>Seth B/Debbie M</t>
  </si>
  <si>
    <t>Susan/Lisa</t>
  </si>
  <si>
    <t>Jen/Joan</t>
  </si>
  <si>
    <t>George/Aric</t>
  </si>
  <si>
    <t>Sarah/Jenna</t>
  </si>
  <si>
    <t>Lyle/Whitney</t>
  </si>
  <si>
    <t>Lauran/Carrie</t>
  </si>
  <si>
    <t>Kevin/Missi</t>
  </si>
  <si>
    <t>Monty/Ernie</t>
  </si>
  <si>
    <t>Linda/Drew</t>
  </si>
  <si>
    <t>Randy/Joe</t>
  </si>
  <si>
    <t>Elaine/Molly</t>
  </si>
  <si>
    <t>David/Vicki</t>
  </si>
  <si>
    <t>Margo/Maria</t>
  </si>
  <si>
    <t>Streaming Division</t>
  </si>
  <si>
    <t>Sandra/Christina</t>
  </si>
  <si>
    <t>Eric/Luba</t>
  </si>
  <si>
    <t>Hogan/David</t>
  </si>
  <si>
    <t>Carol/Lisa</t>
  </si>
  <si>
    <t>Young/Reese</t>
  </si>
  <si>
    <t>Dennis/Rich</t>
  </si>
  <si>
    <t>Helen/Jen</t>
  </si>
  <si>
    <t>Aric/Lyle</t>
  </si>
  <si>
    <t>Derek/Lacey</t>
  </si>
  <si>
    <t>Sarah/Joan</t>
  </si>
  <si>
    <t>John/Whitney</t>
  </si>
  <si>
    <t>Ken/Babbak</t>
  </si>
  <si>
    <t>Loren/Mandy</t>
  </si>
  <si>
    <t>Rob/Linda</t>
  </si>
  <si>
    <t>Drew/Monty</t>
  </si>
  <si>
    <t>Carrie/Liz</t>
  </si>
  <si>
    <t>Ernie/Missi</t>
  </si>
  <si>
    <t>Norma/Cayden</t>
  </si>
  <si>
    <t>Brad M/Stacy</t>
  </si>
  <si>
    <t>Angela/Vicky</t>
  </si>
  <si>
    <t>Stuart/Joe</t>
  </si>
  <si>
    <t>Elan/Molley</t>
  </si>
  <si>
    <t>Ross/Janet</t>
  </si>
  <si>
    <t>Mike/Wendy</t>
  </si>
  <si>
    <t>Greg/Corliss</t>
  </si>
  <si>
    <t>Brad M/Cayden</t>
  </si>
  <si>
    <t>Norma/Emily</t>
  </si>
  <si>
    <t>Brad R/Suzanne</t>
  </si>
  <si>
    <t>David/Stacey</t>
  </si>
  <si>
    <t>Helen/Vicki</t>
  </si>
  <si>
    <t>Angela/Vlad</t>
  </si>
  <si>
    <t>Patty/Whitney</t>
  </si>
  <si>
    <t>Jenna/Joan</t>
  </si>
  <si>
    <t>Lyle/Lacy</t>
  </si>
  <si>
    <t>Tom/Corliss</t>
  </si>
  <si>
    <t>Margo/Carlee</t>
  </si>
  <si>
    <t>Loren/Carrie</t>
  </si>
  <si>
    <t>Mandy/Kevin</t>
  </si>
  <si>
    <t>Ernie/Babbak</t>
  </si>
  <si>
    <t>Missi/Linda</t>
  </si>
  <si>
    <t>Steve/Ross</t>
  </si>
  <si>
    <t>Bee/Mollie</t>
  </si>
  <si>
    <t>Elaine/Jeff</t>
  </si>
  <si>
    <t>Liz/Wendy</t>
  </si>
  <si>
    <t>Mike/Janet</t>
  </si>
  <si>
    <t>David/Terrye</t>
  </si>
  <si>
    <t>Christina/Margaret</t>
  </si>
  <si>
    <t>Sandra/Luba</t>
  </si>
  <si>
    <t>Jason/Jody</t>
  </si>
  <si>
    <t>Maryann/Cindy</t>
  </si>
  <si>
    <t>Young/Susan</t>
  </si>
  <si>
    <t>Joe/Reese</t>
  </si>
  <si>
    <t>Monte/Drew</t>
  </si>
  <si>
    <t>Aric/Derek</t>
  </si>
  <si>
    <t>2 3 4</t>
  </si>
  <si>
    <t>Oded/Barbara</t>
  </si>
  <si>
    <t>Jeff/Greg</t>
  </si>
  <si>
    <t>Jenna/Patty</t>
  </si>
  <si>
    <t>Hilary/Tom</t>
  </si>
  <si>
    <t xml:space="preserve">Keith/Oded  </t>
  </si>
  <si>
    <t>Lyle/George</t>
  </si>
  <si>
    <t>Carlee/Barbara</t>
  </si>
  <si>
    <t>Corliss/Andy</t>
  </si>
  <si>
    <t>Suzanne/Helen</t>
  </si>
  <si>
    <t>Emily/David</t>
  </si>
  <si>
    <t>Suzanne/Cayden</t>
  </si>
  <si>
    <t>Andy/Jeff</t>
  </si>
  <si>
    <t>Rob/Babak</t>
  </si>
  <si>
    <t>John/Patty</t>
  </si>
  <si>
    <t>Mandy/Liz</t>
  </si>
  <si>
    <t>John/George</t>
  </si>
  <si>
    <t>Derek/Sarah</t>
  </si>
  <si>
    <t>Andy/Keith</t>
  </si>
  <si>
    <t>Liz/Rob</t>
  </si>
  <si>
    <t>Mike/Randy</t>
  </si>
  <si>
    <t>Liz/Margaret</t>
  </si>
  <si>
    <t>Brooke/Joe</t>
  </si>
  <si>
    <t>Bill/Rob</t>
  </si>
  <si>
    <t>Gary/Tassos</t>
  </si>
  <si>
    <t>Debbie/Janice</t>
  </si>
  <si>
    <t>Seth/Susan</t>
  </si>
  <si>
    <t>Mark/Terrye</t>
  </si>
  <si>
    <t>Joe/Jody</t>
  </si>
  <si>
    <t>Cindy/Maryanne</t>
  </si>
  <si>
    <t>Jason/Susan</t>
  </si>
  <si>
    <t>Default</t>
  </si>
  <si>
    <t>Bea/Liz</t>
  </si>
  <si>
    <t>Eric/Bill</t>
  </si>
  <si>
    <t>Brooke/Liz</t>
  </si>
  <si>
    <t>Margaret/Rob</t>
  </si>
  <si>
    <t>Tassos/Gary</t>
  </si>
  <si>
    <t>Joe/Dennis</t>
  </si>
  <si>
    <t>Janice/Carole</t>
  </si>
  <si>
    <t>Helen/Cindy</t>
  </si>
  <si>
    <t>Yong/Susan</t>
  </si>
  <si>
    <t>Hogan/Mark</t>
  </si>
  <si>
    <t>Jody/Rich</t>
  </si>
  <si>
    <t>Maryanne/Jen</t>
  </si>
  <si>
    <t xml:space="preserve">Jason/Reese </t>
  </si>
  <si>
    <t>Terrye/David</t>
  </si>
  <si>
    <t>Janis/Carole</t>
  </si>
  <si>
    <t>Seth/Debbie</t>
  </si>
  <si>
    <t>Rob/Joe</t>
  </si>
  <si>
    <t>Brooke/Randy</t>
  </si>
  <si>
    <t>Mile/Bil</t>
  </si>
  <si>
    <t>Eric/Liz</t>
  </si>
  <si>
    <t>Emily / Suzanne</t>
  </si>
  <si>
    <t>Cayden / Norma</t>
  </si>
  <si>
    <t>Stacy / Brad M</t>
  </si>
  <si>
    <t>Helen L / Angla L</t>
  </si>
  <si>
    <t>Steve / Jeff</t>
  </si>
  <si>
    <t>Elaine / Mollie</t>
  </si>
  <si>
    <t>Stewart / Mike</t>
  </si>
  <si>
    <t>Bee / Liz</t>
  </si>
  <si>
    <t>Fred / Wendy</t>
  </si>
  <si>
    <t>Tom / Oded</t>
  </si>
  <si>
    <t>Hilary / Carlee</t>
  </si>
  <si>
    <t>Andy / Barbara</t>
  </si>
  <si>
    <t>Jeff / Keith</t>
  </si>
  <si>
    <t>Maria / Corliss</t>
  </si>
  <si>
    <t>Margo / Greg</t>
  </si>
  <si>
    <t>Yong / Joe</t>
  </si>
  <si>
    <t>Maryann / Susan</t>
  </si>
  <si>
    <t>Jody / Cindy</t>
  </si>
  <si>
    <t>Jason / Rich</t>
  </si>
  <si>
    <t>Reese / Jen</t>
  </si>
  <si>
    <t>Dennis / Helen</t>
  </si>
  <si>
    <t>Drew / Rob</t>
  </si>
  <si>
    <t>Linda / Loren</t>
  </si>
  <si>
    <t>Carrie / Kevin</t>
  </si>
  <si>
    <t>Monte / Ernie</t>
  </si>
  <si>
    <t>Mandy / Missy</t>
  </si>
  <si>
    <t>Babak / Liz</t>
  </si>
  <si>
    <t>Eric / Joe</t>
  </si>
  <si>
    <t xml:space="preserve">Christina / Sandra </t>
  </si>
  <si>
    <t>Brook / Randy</t>
  </si>
  <si>
    <t>Rob / Bill</t>
  </si>
  <si>
    <t>Margaret / Luba</t>
  </si>
  <si>
    <t>Mike / Liz</t>
  </si>
  <si>
    <t>Derek / George</t>
  </si>
  <si>
    <t>Lacey / Whitney</t>
  </si>
  <si>
    <t xml:space="preserve">John / Patty </t>
  </si>
  <si>
    <t>Lyle / Aric</t>
  </si>
  <si>
    <t>Sarah / Jenna</t>
  </si>
  <si>
    <t>George / Joan</t>
  </si>
  <si>
    <t>Gary / Tassos</t>
  </si>
  <si>
    <t>Janis / Carol</t>
  </si>
  <si>
    <t>Debbie / Seth</t>
  </si>
  <si>
    <t>Hogan / Mark</t>
  </si>
  <si>
    <t>Lisa / Susan</t>
  </si>
  <si>
    <t>Terry / David</t>
  </si>
  <si>
    <t>Ross / Janet</t>
  </si>
  <si>
    <t>Brad R / Vlad</t>
  </si>
  <si>
    <t>Homa</t>
  </si>
  <si>
    <t>David / Vicky</t>
  </si>
  <si>
    <t xml:space="preserve"> </t>
  </si>
  <si>
    <t>1,2,3</t>
  </si>
  <si>
    <t>8,9,10</t>
  </si>
  <si>
    <t>Rob / Randy</t>
  </si>
  <si>
    <t>Mike / Bill</t>
  </si>
  <si>
    <t>Eric / Liz</t>
  </si>
  <si>
    <t>Derek, Lyle</t>
  </si>
  <si>
    <t>Aric / Lyle</t>
  </si>
  <si>
    <t>Gary / Seth</t>
  </si>
  <si>
    <t>Debbie / Carol</t>
  </si>
  <si>
    <t>Hogan / Tassos</t>
  </si>
  <si>
    <t>Janis / Lisa</t>
  </si>
  <si>
    <t>Mark / Susan</t>
  </si>
  <si>
    <t>Cayden / Brad R</t>
  </si>
  <si>
    <t>Norma / Emily</t>
  </si>
  <si>
    <t>Vlad / Suzanne</t>
  </si>
  <si>
    <t>Helen / Angela</t>
  </si>
  <si>
    <t>Stacy / Vicky</t>
  </si>
  <si>
    <t>Brad M / David</t>
  </si>
  <si>
    <t>Brooke / Joe</t>
  </si>
  <si>
    <t>John / Whitney</t>
  </si>
  <si>
    <t>Margaret / Janet</t>
  </si>
  <si>
    <t>Mike &amp; Christina</t>
  </si>
  <si>
    <t>John &amp; Lacey</t>
  </si>
  <si>
    <t xml:space="preserve">Patty / Lacey </t>
  </si>
  <si>
    <t>David / Brad R</t>
  </si>
  <si>
    <t>Angela / Vicky</t>
  </si>
  <si>
    <t>Vlad / Helen</t>
  </si>
  <si>
    <t>Jenna / Sarah</t>
  </si>
  <si>
    <t>Aric / Derek</t>
  </si>
  <si>
    <t xml:space="preserve">Lacey / Patty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</si>
</sst>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48"/>
      <color theme="4" tint="0.3999755851924192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6"/>
      <color theme="4" tint="0.39997558519241921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8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i/>
      <sz val="24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ova Light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125">
        <fgColor theme="9"/>
        <bgColor theme="9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gray125">
        <fgColor rgb="FF70AD47"/>
        <bgColor rgb="FFE2EFDA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9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3" fillId="1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left" vertical="center" textRotation="60"/>
    </xf>
    <xf numFmtId="0" fontId="2" fillId="5" borderId="5" xfId="0" applyFont="1" applyFill="1" applyBorder="1" applyAlignment="1">
      <alignment horizontal="left" vertical="center" textRotation="59"/>
    </xf>
    <xf numFmtId="0" fontId="3" fillId="10" borderId="1" xfId="0" applyFont="1" applyFill="1" applyBorder="1" applyAlignment="1">
      <alignment horizontal="center" vertical="center"/>
    </xf>
    <xf numFmtId="164" fontId="3" fillId="10" borderId="1" xfId="1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vertical="center"/>
    </xf>
    <xf numFmtId="0" fontId="5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64" fontId="3" fillId="12" borderId="1" xfId="1" applyNumberFormat="1" applyFont="1" applyFill="1" applyBorder="1" applyAlignment="1">
      <alignment vertical="center"/>
    </xf>
    <xf numFmtId="0" fontId="3" fillId="13" borderId="1" xfId="0" applyFont="1" applyFill="1" applyBorder="1" applyAlignment="1">
      <alignment horizontal="center" vertical="center"/>
    </xf>
    <xf numFmtId="164" fontId="3" fillId="13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8" fillId="16" borderId="1" xfId="0" applyFont="1" applyFill="1" applyBorder="1" applyAlignment="1">
      <alignment horizontal="center" vertical="center" textRotation="90"/>
    </xf>
    <xf numFmtId="0" fontId="3" fillId="16" borderId="4" xfId="0" applyFont="1" applyFill="1" applyBorder="1" applyAlignment="1">
      <alignment horizontal="center" vertical="center"/>
    </xf>
    <xf numFmtId="0" fontId="3" fillId="16" borderId="9" xfId="0" applyFont="1" applyFill="1" applyBorder="1" applyAlignment="1">
      <alignment horizontal="center" vertical="center"/>
    </xf>
    <xf numFmtId="0" fontId="3" fillId="16" borderId="5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horizontal="center" vertical="center"/>
    </xf>
    <xf numFmtId="0" fontId="29" fillId="16" borderId="5" xfId="0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6" fillId="15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9" xfId="0" applyFont="1" applyBorder="1" applyAlignment="1">
      <alignment vertical="center"/>
    </xf>
    <xf numFmtId="0" fontId="13" fillId="0" borderId="15" xfId="0" applyFont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9" fontId="13" fillId="0" borderId="0" xfId="3" applyFont="1" applyBorder="1" applyAlignment="1">
      <alignment horizontal="right" vertical="center"/>
    </xf>
    <xf numFmtId="9" fontId="2" fillId="0" borderId="15" xfId="0" applyNumberFormat="1" applyFont="1" applyBorder="1" applyAlignment="1">
      <alignment vertical="center"/>
    </xf>
    <xf numFmtId="43" fontId="15" fillId="0" borderId="0" xfId="1" applyFont="1" applyAlignment="1">
      <alignment vertical="center"/>
    </xf>
    <xf numFmtId="44" fontId="15" fillId="4" borderId="14" xfId="2" applyFont="1" applyFill="1" applyBorder="1" applyAlignment="1">
      <alignment horizontal="center" vertical="center"/>
    </xf>
    <xf numFmtId="43" fontId="15" fillId="4" borderId="14" xfId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/>
    </xf>
    <xf numFmtId="0" fontId="2" fillId="0" borderId="1" xfId="0" applyFont="1" applyBorder="1"/>
    <xf numFmtId="0" fontId="3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90"/>
    </xf>
    <xf numFmtId="0" fontId="8" fillId="0" borderId="9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1" xfId="0" applyBorder="1"/>
    <xf numFmtId="44" fontId="15" fillId="12" borderId="14" xfId="2" applyFont="1" applyFill="1" applyBorder="1" applyAlignment="1">
      <alignment horizontal="center" vertical="center"/>
    </xf>
    <xf numFmtId="43" fontId="15" fillId="12" borderId="14" xfId="1" applyFont="1" applyFill="1" applyBorder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28" fillId="9" borderId="12" xfId="0" applyFont="1" applyFill="1" applyBorder="1" applyAlignment="1">
      <alignment horizontal="left" vertical="center" textRotation="59"/>
    </xf>
    <xf numFmtId="0" fontId="0" fillId="17" borderId="13" xfId="0" applyFill="1" applyBorder="1"/>
    <xf numFmtId="0" fontId="11" fillId="17" borderId="5" xfId="0" applyFont="1" applyFill="1" applyBorder="1" applyAlignment="1">
      <alignment horizontal="right" vertical="center"/>
    </xf>
    <xf numFmtId="0" fontId="2" fillId="17" borderId="13" xfId="0" applyFont="1" applyFill="1" applyBorder="1"/>
    <xf numFmtId="44" fontId="31" fillId="19" borderId="14" xfId="2" applyFont="1" applyFill="1" applyBorder="1" applyAlignment="1">
      <alignment horizontal="center" vertical="center"/>
    </xf>
    <xf numFmtId="43" fontId="31" fillId="19" borderId="14" xfId="1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center" vertical="center"/>
    </xf>
    <xf numFmtId="164" fontId="12" fillId="19" borderId="1" xfId="1" applyNumberFormat="1" applyFont="1" applyFill="1" applyBorder="1" applyAlignment="1">
      <alignment vertical="center"/>
    </xf>
    <xf numFmtId="0" fontId="27" fillId="8" borderId="12" xfId="0" applyFont="1" applyFill="1" applyBorder="1" applyAlignment="1">
      <alignment horizontal="left" vertical="center" textRotation="60"/>
    </xf>
    <xf numFmtId="44" fontId="16" fillId="13" borderId="14" xfId="2" applyFont="1" applyFill="1" applyBorder="1" applyAlignment="1">
      <alignment horizontal="center" vertical="center"/>
    </xf>
    <xf numFmtId="43" fontId="16" fillId="13" borderId="14" xfId="1" applyFont="1" applyFill="1" applyBorder="1" applyAlignment="1">
      <alignment horizontal="center" vertical="center"/>
    </xf>
    <xf numFmtId="0" fontId="5" fillId="20" borderId="0" xfId="0" applyFont="1" applyFill="1" applyAlignment="1">
      <alignment horizontal="center" vertical="center"/>
    </xf>
    <xf numFmtId="0" fontId="27" fillId="20" borderId="12" xfId="0" applyFont="1" applyFill="1" applyBorder="1" applyAlignment="1">
      <alignment horizontal="left" vertical="center" textRotation="60"/>
    </xf>
    <xf numFmtId="164" fontId="3" fillId="16" borderId="1" xfId="1" applyNumberFormat="1" applyFont="1" applyFill="1" applyBorder="1" applyAlignment="1">
      <alignment vertical="center"/>
    </xf>
    <xf numFmtId="44" fontId="15" fillId="16" borderId="14" xfId="2" applyFont="1" applyFill="1" applyBorder="1" applyAlignment="1">
      <alignment horizontal="center" vertical="center"/>
    </xf>
    <xf numFmtId="43" fontId="15" fillId="16" borderId="14" xfId="1" applyFont="1" applyFill="1" applyBorder="1" applyAlignment="1">
      <alignment horizontal="center" vertical="center"/>
    </xf>
    <xf numFmtId="0" fontId="5" fillId="21" borderId="4" xfId="0" applyFont="1" applyFill="1" applyBorder="1" applyAlignment="1">
      <alignment horizontal="center" vertical="center"/>
    </xf>
    <xf numFmtId="0" fontId="27" fillId="21" borderId="5" xfId="0" applyFont="1" applyFill="1" applyBorder="1" applyAlignment="1">
      <alignment horizontal="left" vertical="center" textRotation="59"/>
    </xf>
    <xf numFmtId="0" fontId="3" fillId="22" borderId="1" xfId="0" applyFont="1" applyFill="1" applyBorder="1" applyAlignment="1">
      <alignment horizontal="center" vertical="center"/>
    </xf>
    <xf numFmtId="164" fontId="3" fillId="22" borderId="1" xfId="1" applyNumberFormat="1" applyFont="1" applyFill="1" applyBorder="1" applyAlignment="1">
      <alignment vertical="center"/>
    </xf>
    <xf numFmtId="44" fontId="15" fillId="22" borderId="14" xfId="2" applyFont="1" applyFill="1" applyBorder="1" applyAlignment="1">
      <alignment horizontal="center" vertical="center"/>
    </xf>
    <xf numFmtId="43" fontId="15" fillId="22" borderId="14" xfId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32" fillId="9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20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21" borderId="0" xfId="0" applyFont="1" applyFill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left" vertical="center" textRotation="60"/>
    </xf>
    <xf numFmtId="44" fontId="31" fillId="2" borderId="14" xfId="2" applyFont="1" applyFill="1" applyBorder="1" applyAlignment="1">
      <alignment horizontal="center" vertical="center"/>
    </xf>
    <xf numFmtId="43" fontId="31" fillId="2" borderId="14" xfId="1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left" vertical="center" textRotation="61"/>
    </xf>
    <xf numFmtId="44" fontId="15" fillId="10" borderId="12" xfId="2" applyFont="1" applyFill="1" applyBorder="1" applyAlignment="1">
      <alignment horizontal="center" vertical="center"/>
    </xf>
    <xf numFmtId="43" fontId="15" fillId="10" borderId="12" xfId="1" applyFont="1" applyFill="1" applyBorder="1" applyAlignment="1">
      <alignment horizontal="center" vertical="center"/>
    </xf>
    <xf numFmtId="164" fontId="24" fillId="12" borderId="1" xfId="1" applyNumberFormat="1" applyFont="1" applyFill="1" applyBorder="1" applyAlignment="1">
      <alignment vertical="center"/>
    </xf>
    <xf numFmtId="164" fontId="23" fillId="19" borderId="1" xfId="1" applyNumberFormat="1" applyFont="1" applyFill="1" applyBorder="1" applyAlignment="1">
      <alignment vertical="center"/>
    </xf>
    <xf numFmtId="164" fontId="24" fillId="13" borderId="1" xfId="1" applyNumberFormat="1" applyFont="1" applyFill="1" applyBorder="1" applyAlignment="1">
      <alignment vertical="center"/>
    </xf>
    <xf numFmtId="164" fontId="24" fillId="16" borderId="1" xfId="1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14" borderId="0" xfId="0" applyFont="1" applyFill="1" applyAlignment="1">
      <alignment vertical="center"/>
    </xf>
    <xf numFmtId="0" fontId="0" fillId="14" borderId="0" xfId="0" applyFill="1" applyAlignment="1">
      <alignment vertical="center"/>
    </xf>
    <xf numFmtId="0" fontId="2" fillId="14" borderId="0" xfId="0" applyFont="1" applyFill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4" fontId="13" fillId="0" borderId="0" xfId="0" applyNumberFormat="1" applyFont="1" applyAlignment="1">
      <alignment vertical="center"/>
    </xf>
    <xf numFmtId="44" fontId="13" fillId="12" borderId="16" xfId="2" applyFont="1" applyFill="1" applyBorder="1" applyAlignment="1">
      <alignment horizontal="center" vertical="center"/>
    </xf>
    <xf numFmtId="44" fontId="11" fillId="19" borderId="16" xfId="2" applyFont="1" applyFill="1" applyBorder="1" applyAlignment="1">
      <alignment horizontal="center" vertical="center"/>
    </xf>
    <xf numFmtId="44" fontId="11" fillId="13" borderId="16" xfId="2" applyFont="1" applyFill="1" applyBorder="1" applyAlignment="1">
      <alignment horizontal="center" vertical="center"/>
    </xf>
    <xf numFmtId="44" fontId="13" fillId="16" borderId="16" xfId="2" applyFont="1" applyFill="1" applyBorder="1" applyAlignment="1">
      <alignment horizontal="center" vertical="center"/>
    </xf>
    <xf numFmtId="44" fontId="13" fillId="4" borderId="16" xfId="2" applyFont="1" applyFill="1" applyBorder="1" applyAlignment="1">
      <alignment horizontal="center" vertical="center"/>
    </xf>
    <xf numFmtId="44" fontId="13" fillId="22" borderId="16" xfId="2" applyFont="1" applyFill="1" applyBorder="1" applyAlignment="1">
      <alignment horizontal="center" vertical="center"/>
    </xf>
    <xf numFmtId="44" fontId="11" fillId="2" borderId="16" xfId="2" applyFont="1" applyFill="1" applyBorder="1" applyAlignment="1">
      <alignment horizontal="center" vertical="center"/>
    </xf>
    <xf numFmtId="44" fontId="13" fillId="10" borderId="12" xfId="2" applyFont="1" applyFill="1" applyBorder="1" applyAlignment="1">
      <alignment horizontal="center" vertical="center"/>
    </xf>
    <xf numFmtId="0" fontId="35" fillId="12" borderId="1" xfId="0" applyFont="1" applyFill="1" applyBorder="1" applyAlignment="1">
      <alignment horizontal="center" vertical="center"/>
    </xf>
    <xf numFmtId="0" fontId="36" fillId="19" borderId="1" xfId="0" applyFont="1" applyFill="1" applyBorder="1" applyAlignment="1">
      <alignment horizontal="center" vertical="center"/>
    </xf>
    <xf numFmtId="0" fontId="35" fillId="13" borderId="1" xfId="0" applyFont="1" applyFill="1" applyBorder="1" applyAlignment="1">
      <alignment horizontal="center" vertical="center"/>
    </xf>
    <xf numFmtId="0" fontId="35" fillId="16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5" fillId="22" borderId="1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35" fillId="10" borderId="10" xfId="0" applyFont="1" applyFill="1" applyBorder="1" applyAlignment="1">
      <alignment horizontal="center" vertical="center"/>
    </xf>
    <xf numFmtId="0" fontId="36" fillId="13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5" fillId="10" borderId="1" xfId="0" applyFont="1" applyFill="1" applyBorder="1" applyAlignment="1">
      <alignment horizontal="center" vertical="center"/>
    </xf>
    <xf numFmtId="0" fontId="36" fillId="19" borderId="6" xfId="0" applyFont="1" applyFill="1" applyBorder="1" applyAlignment="1">
      <alignment horizontal="center" vertical="center"/>
    </xf>
    <xf numFmtId="0" fontId="36" fillId="13" borderId="6" xfId="0" applyFont="1" applyFill="1" applyBorder="1" applyAlignment="1">
      <alignment horizontal="center" vertical="center"/>
    </xf>
    <xf numFmtId="0" fontId="35" fillId="16" borderId="6" xfId="0" applyFont="1" applyFill="1" applyBorder="1" applyAlignment="1">
      <alignment horizontal="center" vertical="center"/>
    </xf>
    <xf numFmtId="0" fontId="35" fillId="4" borderId="6" xfId="0" applyFont="1" applyFill="1" applyBorder="1" applyAlignment="1">
      <alignment horizontal="center" vertical="center"/>
    </xf>
    <xf numFmtId="0" fontId="35" fillId="22" borderId="6" xfId="0" applyFont="1" applyFill="1" applyBorder="1" applyAlignment="1">
      <alignment horizontal="center" vertical="center"/>
    </xf>
    <xf numFmtId="0" fontId="36" fillId="2" borderId="6" xfId="0" applyFont="1" applyFill="1" applyBorder="1" applyAlignment="1">
      <alignment horizontal="center" vertical="center"/>
    </xf>
    <xf numFmtId="0" fontId="35" fillId="10" borderId="17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0" fontId="32" fillId="19" borderId="7" xfId="0" applyFont="1" applyFill="1" applyBorder="1" applyAlignment="1">
      <alignment horizontal="center" vertical="center"/>
    </xf>
    <xf numFmtId="0" fontId="32" fillId="13" borderId="7" xfId="0" applyFont="1" applyFill="1" applyBorder="1" applyAlignment="1">
      <alignment horizontal="center" vertical="center"/>
    </xf>
    <xf numFmtId="0" fontId="7" fillId="16" borderId="7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22" borderId="7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43" fontId="31" fillId="13" borderId="14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15" borderId="11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38" fillId="0" borderId="0" xfId="0" applyFont="1" applyAlignment="1">
      <alignment vertical="center"/>
    </xf>
    <xf numFmtId="44" fontId="13" fillId="12" borderId="8" xfId="2" applyFont="1" applyFill="1" applyBorder="1" applyAlignment="1">
      <alignment horizontal="center" vertical="center"/>
    </xf>
    <xf numFmtId="44" fontId="11" fillId="19" borderId="8" xfId="2" applyFont="1" applyFill="1" applyBorder="1" applyAlignment="1">
      <alignment horizontal="center" vertical="center"/>
    </xf>
    <xf numFmtId="44" fontId="18" fillId="13" borderId="8" xfId="2" applyFont="1" applyFill="1" applyBorder="1" applyAlignment="1">
      <alignment horizontal="center" vertical="center"/>
    </xf>
    <xf numFmtId="44" fontId="13" fillId="16" borderId="8" xfId="2" applyFont="1" applyFill="1" applyBorder="1" applyAlignment="1">
      <alignment horizontal="center" vertical="center"/>
    </xf>
    <xf numFmtId="44" fontId="13" fillId="4" borderId="8" xfId="2" applyFont="1" applyFill="1" applyBorder="1" applyAlignment="1">
      <alignment horizontal="center" vertical="center"/>
    </xf>
    <xf numFmtId="44" fontId="13" fillId="22" borderId="8" xfId="2" applyFont="1" applyFill="1" applyBorder="1" applyAlignment="1">
      <alignment horizontal="center" vertical="center"/>
    </xf>
    <xf numFmtId="44" fontId="11" fillId="2" borderId="8" xfId="2" applyFont="1" applyFill="1" applyBorder="1" applyAlignment="1">
      <alignment horizontal="center" vertical="center"/>
    </xf>
    <xf numFmtId="44" fontId="13" fillId="10" borderId="20" xfId="2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3" fillId="0" borderId="13" xfId="0" applyFont="1" applyBorder="1" applyAlignment="1">
      <alignment horizontal="right" vertical="center"/>
    </xf>
    <xf numFmtId="44" fontId="13" fillId="12" borderId="15" xfId="2" applyFont="1" applyFill="1" applyBorder="1" applyAlignment="1">
      <alignment horizontal="center" vertical="center"/>
    </xf>
    <xf numFmtId="44" fontId="11" fillId="19" borderId="15" xfId="2" applyFont="1" applyFill="1" applyBorder="1" applyAlignment="1">
      <alignment horizontal="center" vertical="center"/>
    </xf>
    <xf numFmtId="44" fontId="18" fillId="13" borderId="15" xfId="2" applyFont="1" applyFill="1" applyBorder="1" applyAlignment="1">
      <alignment horizontal="center" vertical="center"/>
    </xf>
    <xf numFmtId="44" fontId="13" fillId="16" borderId="15" xfId="2" applyFont="1" applyFill="1" applyBorder="1" applyAlignment="1">
      <alignment horizontal="center" vertical="center"/>
    </xf>
    <xf numFmtId="44" fontId="13" fillId="4" borderId="15" xfId="2" applyFont="1" applyFill="1" applyBorder="1" applyAlignment="1">
      <alignment horizontal="center" vertical="center"/>
    </xf>
    <xf numFmtId="44" fontId="13" fillId="22" borderId="15" xfId="2" applyFont="1" applyFill="1" applyBorder="1" applyAlignment="1">
      <alignment horizontal="center" vertical="center"/>
    </xf>
    <xf numFmtId="44" fontId="11" fillId="2" borderId="15" xfId="2" applyFont="1" applyFill="1" applyBorder="1" applyAlignment="1">
      <alignment horizontal="center" vertical="center"/>
    </xf>
    <xf numFmtId="44" fontId="13" fillId="10" borderId="15" xfId="2" applyFont="1" applyFill="1" applyBorder="1" applyAlignment="1">
      <alignment horizontal="center" vertical="center"/>
    </xf>
    <xf numFmtId="0" fontId="22" fillId="17" borderId="1" xfId="0" applyFont="1" applyFill="1" applyBorder="1" applyAlignment="1">
      <alignment horizontal="right" vertical="center"/>
    </xf>
    <xf numFmtId="0" fontId="23" fillId="17" borderId="10" xfId="0" applyFont="1" applyFill="1" applyBorder="1" applyAlignment="1">
      <alignment horizontal="right" vertical="center"/>
    </xf>
    <xf numFmtId="0" fontId="37" fillId="17" borderId="10" xfId="0" applyFont="1" applyFill="1" applyBorder="1" applyAlignment="1">
      <alignment horizontal="right" vertical="center"/>
    </xf>
    <xf numFmtId="0" fontId="23" fillId="17" borderId="1" xfId="0" applyFont="1" applyFill="1" applyBorder="1" applyAlignment="1">
      <alignment horizontal="center" vertical="center"/>
    </xf>
    <xf numFmtId="0" fontId="23" fillId="17" borderId="10" xfId="0" applyFont="1" applyFill="1" applyBorder="1" applyAlignment="1">
      <alignment horizontal="center" vertical="center"/>
    </xf>
    <xf numFmtId="0" fontId="22" fillId="17" borderId="0" xfId="0" applyFont="1" applyFill="1" applyAlignment="1">
      <alignment horizontal="right" vertical="center"/>
    </xf>
    <xf numFmtId="0" fontId="23" fillId="17" borderId="0" xfId="0" applyFont="1" applyFill="1" applyAlignment="1">
      <alignment horizontal="center" vertical="center"/>
    </xf>
    <xf numFmtId="0" fontId="23" fillId="17" borderId="8" xfId="0" applyFont="1" applyFill="1" applyBorder="1" applyAlignment="1">
      <alignment horizontal="center" vertical="center"/>
    </xf>
    <xf numFmtId="164" fontId="39" fillId="19" borderId="1" xfId="1" applyNumberFormat="1" applyFont="1" applyFill="1" applyBorder="1" applyAlignment="1">
      <alignment vertical="center"/>
    </xf>
    <xf numFmtId="164" fontId="9" fillId="10" borderId="1" xfId="1" applyNumberFormat="1" applyFont="1" applyFill="1" applyBorder="1" applyAlignment="1">
      <alignment vertical="center"/>
    </xf>
    <xf numFmtId="0" fontId="3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9" fillId="2" borderId="1" xfId="1" applyNumberFormat="1" applyFont="1" applyFill="1" applyBorder="1" applyAlignment="1">
      <alignment vertical="center"/>
    </xf>
    <xf numFmtId="164" fontId="9" fillId="13" borderId="1" xfId="1" applyNumberFormat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9" fillId="24" borderId="0" xfId="0" applyFont="1" applyFill="1" applyAlignment="1">
      <alignment horizontal="center" vertical="center"/>
    </xf>
    <xf numFmtId="0" fontId="25" fillId="24" borderId="0" xfId="0" applyFont="1" applyFill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164" fontId="24" fillId="24" borderId="10" xfId="1" applyNumberFormat="1" applyFont="1" applyFill="1" applyBorder="1" applyAlignment="1">
      <alignment vertical="center"/>
    </xf>
    <xf numFmtId="164" fontId="23" fillId="24" borderId="1" xfId="1" applyNumberFormat="1" applyFont="1" applyFill="1" applyBorder="1" applyAlignment="1">
      <alignment vertical="center"/>
    </xf>
    <xf numFmtId="0" fontId="2" fillId="24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164" fontId="24" fillId="24" borderId="0" xfId="1" applyNumberFormat="1" applyFont="1" applyFill="1" applyBorder="1" applyAlignment="1">
      <alignment vertical="center"/>
    </xf>
    <xf numFmtId="0" fontId="9" fillId="24" borderId="5" xfId="0" applyFont="1" applyFill="1" applyBorder="1" applyAlignment="1">
      <alignment horizontal="center" vertical="center"/>
    </xf>
    <xf numFmtId="0" fontId="2" fillId="24" borderId="0" xfId="0" applyFont="1" applyFill="1"/>
    <xf numFmtId="0" fontId="2" fillId="24" borderId="0" xfId="0" applyFont="1" applyFill="1" applyAlignment="1">
      <alignment horizontal="center"/>
    </xf>
    <xf numFmtId="164" fontId="23" fillId="24" borderId="0" xfId="1" applyNumberFormat="1" applyFont="1" applyFill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9" fontId="13" fillId="0" borderId="13" xfId="0" applyNumberFormat="1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right" vertical="center"/>
    </xf>
    <xf numFmtId="0" fontId="42" fillId="0" borderId="1" xfId="0" applyFont="1" applyBorder="1" applyAlignment="1">
      <alignment vertical="center"/>
    </xf>
    <xf numFmtId="164" fontId="42" fillId="0" borderId="1" xfId="1" applyNumberFormat="1" applyFont="1" applyBorder="1" applyAlignment="1">
      <alignment vertical="center"/>
    </xf>
    <xf numFmtId="164" fontId="42" fillId="24" borderId="1" xfId="1" applyNumberFormat="1" applyFont="1" applyFill="1" applyBorder="1" applyAlignment="1">
      <alignment vertical="center"/>
    </xf>
    <xf numFmtId="0" fontId="42" fillId="0" borderId="0" xfId="0" applyFont="1" applyAlignment="1">
      <alignment vertical="center"/>
    </xf>
    <xf numFmtId="164" fontId="42" fillId="0" borderId="0" xfId="1" applyNumberFormat="1" applyFont="1" applyAlignment="1">
      <alignment vertical="center"/>
    </xf>
    <xf numFmtId="164" fontId="42" fillId="24" borderId="0" xfId="1" applyNumberFormat="1" applyFont="1" applyFill="1" applyAlignment="1">
      <alignment vertical="center"/>
    </xf>
    <xf numFmtId="0" fontId="43" fillId="0" borderId="0" xfId="0" applyFont="1" applyAlignment="1">
      <alignment vertical="center"/>
    </xf>
    <xf numFmtId="0" fontId="4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24" borderId="0" xfId="0" applyFont="1" applyFill="1" applyAlignment="1">
      <alignment vertical="center"/>
    </xf>
    <xf numFmtId="0" fontId="43" fillId="0" borderId="0" xfId="0" applyFont="1" applyAlignment="1">
      <alignment horizontal="right" vertical="center"/>
    </xf>
    <xf numFmtId="164" fontId="2" fillId="0" borderId="0" xfId="1" applyNumberFormat="1" applyFont="1" applyAlignment="1">
      <alignment vertical="center"/>
    </xf>
    <xf numFmtId="164" fontId="2" fillId="24" borderId="0" xfId="1" applyNumberFormat="1" applyFont="1" applyFill="1" applyAlignment="1">
      <alignment vertical="center"/>
    </xf>
    <xf numFmtId="0" fontId="12" fillId="9" borderId="4" xfId="0" applyFont="1" applyFill="1" applyBorder="1" applyAlignment="1">
      <alignment horizontal="center" vertical="center"/>
    </xf>
    <xf numFmtId="0" fontId="28" fillId="9" borderId="5" xfId="0" applyFont="1" applyFill="1" applyBorder="1" applyAlignment="1">
      <alignment horizontal="left" vertical="center" textRotation="59"/>
    </xf>
    <xf numFmtId="0" fontId="8" fillId="17" borderId="0" xfId="0" applyFont="1" applyFill="1" applyAlignment="1">
      <alignment horizontal="center" vertical="center" textRotation="90"/>
    </xf>
    <xf numFmtId="0" fontId="8" fillId="17" borderId="2" xfId="0" applyFont="1" applyFill="1" applyBorder="1" applyAlignment="1">
      <alignment horizontal="center" vertical="center" textRotation="90"/>
    </xf>
    <xf numFmtId="0" fontId="9" fillId="16" borderId="4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16" borderId="5" xfId="0" applyFont="1" applyFill="1" applyBorder="1" applyAlignment="1">
      <alignment horizontal="center" vertical="center"/>
    </xf>
    <xf numFmtId="0" fontId="33" fillId="23" borderId="18" xfId="0" applyFont="1" applyFill="1" applyBorder="1" applyAlignment="1">
      <alignment horizontal="center" vertical="center"/>
    </xf>
    <xf numFmtId="0" fontId="33" fillId="23" borderId="0" xfId="0" applyFont="1" applyFill="1" applyAlignment="1">
      <alignment horizontal="center" vertical="center"/>
    </xf>
    <xf numFmtId="16" fontId="12" fillId="18" borderId="4" xfId="0" quotePrefix="1" applyNumberFormat="1" applyFont="1" applyFill="1" applyBorder="1" applyAlignment="1">
      <alignment horizontal="center"/>
    </xf>
    <xf numFmtId="16" fontId="12" fillId="18" borderId="9" xfId="0" quotePrefix="1" applyNumberFormat="1" applyFont="1" applyFill="1" applyBorder="1" applyAlignment="1">
      <alignment horizontal="center"/>
    </xf>
    <xf numFmtId="16" fontId="12" fillId="18" borderId="5" xfId="0" quotePrefix="1" applyNumberFormat="1" applyFont="1" applyFill="1" applyBorder="1" applyAlignment="1">
      <alignment horizontal="center"/>
    </xf>
    <xf numFmtId="0" fontId="25" fillId="4" borderId="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 textRotation="90"/>
    </xf>
    <xf numFmtId="0" fontId="8" fillId="17" borderId="1" xfId="0" applyFont="1" applyFill="1" applyBorder="1" applyAlignment="1">
      <alignment horizontal="center" vertical="center" textRotation="90"/>
    </xf>
    <xf numFmtId="16" fontId="12" fillId="25" borderId="4" xfId="0" applyNumberFormat="1" applyFont="1" applyFill="1" applyBorder="1" applyAlignment="1">
      <alignment horizontal="center"/>
    </xf>
    <xf numFmtId="16" fontId="12" fillId="25" borderId="9" xfId="0" applyNumberFormat="1" applyFont="1" applyFill="1" applyBorder="1" applyAlignment="1">
      <alignment horizontal="center"/>
    </xf>
    <xf numFmtId="16" fontId="12" fillId="25" borderId="5" xfId="0" applyNumberFormat="1" applyFont="1" applyFill="1" applyBorder="1" applyAlignment="1">
      <alignment horizontal="center"/>
    </xf>
    <xf numFmtId="0" fontId="8" fillId="17" borderId="0" xfId="0" applyFont="1" applyFill="1" applyAlignment="1">
      <alignment horizontal="center" vertical="center" textRotation="90" wrapText="1"/>
    </xf>
    <xf numFmtId="0" fontId="8" fillId="17" borderId="2" xfId="0" applyFont="1" applyFill="1" applyBorder="1" applyAlignment="1">
      <alignment horizontal="center" vertical="center" textRotation="90" wrapText="1"/>
    </xf>
    <xf numFmtId="0" fontId="8" fillId="17" borderId="19" xfId="0" applyFont="1" applyFill="1" applyBorder="1" applyAlignment="1">
      <alignment horizontal="center" vertical="center" textRotation="90"/>
    </xf>
    <xf numFmtId="0" fontId="8" fillId="17" borderId="18" xfId="0" applyFont="1" applyFill="1" applyBorder="1" applyAlignment="1">
      <alignment horizontal="center" vertical="center" textRotation="90"/>
    </xf>
    <xf numFmtId="0" fontId="8" fillId="17" borderId="11" xfId="0" applyFont="1" applyFill="1" applyBorder="1" applyAlignment="1">
      <alignment horizontal="center" vertical="center" textRotation="90"/>
    </xf>
    <xf numFmtId="0" fontId="24" fillId="4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3" fillId="17" borderId="4" xfId="0" applyFont="1" applyFill="1" applyBorder="1" applyAlignment="1">
      <alignment horizontal="center" vertical="center"/>
    </xf>
    <xf numFmtId="0" fontId="23" fillId="17" borderId="9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center" vertical="center"/>
    </xf>
    <xf numFmtId="0" fontId="8" fillId="17" borderId="8" xfId="0" applyFont="1" applyFill="1" applyBorder="1" applyAlignment="1">
      <alignment horizontal="center" vertical="center" textRotation="90"/>
    </xf>
    <xf numFmtId="0" fontId="8" fillId="17" borderId="14" xfId="0" applyFont="1" applyFill="1" applyBorder="1" applyAlignment="1">
      <alignment horizontal="center" vertical="center" textRotation="90"/>
    </xf>
    <xf numFmtId="0" fontId="14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8" fillId="17" borderId="13" xfId="0" applyFont="1" applyFill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3" fillId="16" borderId="0" xfId="0" applyFont="1" applyFill="1" applyAlignment="1">
      <alignment horizontal="center" vertical="center"/>
    </xf>
    <xf numFmtId="0" fontId="5" fillId="23" borderId="0" xfId="0" applyFont="1" applyFill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9" xfId="0" applyFont="1" applyBorder="1" applyAlignment="1">
      <alignment horizontal="right" vertical="center"/>
    </xf>
    <xf numFmtId="0" fontId="15" fillId="0" borderId="5" xfId="0" applyFont="1" applyBorder="1" applyAlignment="1">
      <alignment horizontal="right" vertical="center"/>
    </xf>
    <xf numFmtId="0" fontId="26" fillId="14" borderId="0" xfId="0" applyFont="1" applyFill="1" applyAlignment="1">
      <alignment horizontal="center" vertical="center" wrapText="1"/>
    </xf>
    <xf numFmtId="0" fontId="26" fillId="14" borderId="12" xfId="0" applyFont="1" applyFill="1" applyBorder="1" applyAlignment="1">
      <alignment horizontal="center" vertical="center" wrapText="1"/>
    </xf>
    <xf numFmtId="0" fontId="26" fillId="14" borderId="2" xfId="0" applyFont="1" applyFill="1" applyBorder="1" applyAlignment="1">
      <alignment horizontal="center" vertical="center" wrapText="1"/>
    </xf>
    <xf numFmtId="0" fontId="26" fillId="14" borderId="3" xfId="0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99CC"/>
      <color rgb="FFFF66FF"/>
      <color rgb="FFFF3399"/>
      <color rgb="FFFF9933"/>
      <color rgb="FFFF6600"/>
      <color rgb="FFFFFF99"/>
      <color rgb="FFCC66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38"/>
  <sheetViews>
    <sheetView showGridLines="0" tabSelected="1" zoomScale="60" zoomScaleNormal="60" workbookViewId="0">
      <selection activeCell="S13" sqref="S13"/>
    </sheetView>
  </sheetViews>
  <sheetFormatPr defaultColWidth="8.85546875" defaultRowHeight="15" x14ac:dyDescent="0.25"/>
  <cols>
    <col min="1" max="1" width="8.42578125" customWidth="1"/>
    <col min="2" max="2" width="21.140625" bestFit="1" customWidth="1"/>
    <col min="3" max="3" width="6.7109375" customWidth="1"/>
    <col min="4" max="4" width="15.42578125" bestFit="1" customWidth="1"/>
    <col min="5" max="5" width="19.42578125" bestFit="1" customWidth="1"/>
    <col min="6" max="6" width="16.85546875" bestFit="1" customWidth="1"/>
    <col min="7" max="7" width="16" bestFit="1" customWidth="1"/>
    <col min="8" max="8" width="17.85546875" bestFit="1" customWidth="1"/>
    <col min="9" max="9" width="14.85546875" bestFit="1" customWidth="1"/>
    <col min="10" max="10" width="7.85546875" bestFit="1" customWidth="1"/>
    <col min="11" max="11" width="13.140625" bestFit="1" customWidth="1"/>
    <col min="12" max="12" width="1.140625" customWidth="1"/>
    <col min="13" max="13" width="10.42578125" customWidth="1"/>
    <col min="14" max="14" width="20.85546875" bestFit="1" customWidth="1"/>
    <col min="15" max="15" width="6.7109375" customWidth="1"/>
    <col min="16" max="16" width="15.28515625" bestFit="1" customWidth="1"/>
    <col min="17" max="17" width="19.28515625" bestFit="1" customWidth="1"/>
    <col min="18" max="18" width="17" bestFit="1" customWidth="1"/>
    <col min="19" max="19" width="14.42578125" bestFit="1" customWidth="1"/>
    <col min="20" max="20" width="17" bestFit="1" customWidth="1"/>
    <col min="21" max="21" width="17.140625" bestFit="1" customWidth="1"/>
    <col min="22" max="22" width="7.85546875" bestFit="1" customWidth="1"/>
    <col min="23" max="23" width="12.85546875" customWidth="1"/>
  </cols>
  <sheetData>
    <row r="1" spans="1:27" ht="56.25" customHeight="1" x14ac:dyDescent="0.9">
      <c r="B1" s="238" t="s">
        <v>56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</row>
    <row r="2" spans="1:27" x14ac:dyDescent="0.25">
      <c r="AA2" t="s">
        <v>57</v>
      </c>
    </row>
    <row r="3" spans="1:27" ht="26.45" customHeight="1" x14ac:dyDescent="0.25">
      <c r="A3" s="229" t="s">
        <v>46</v>
      </c>
      <c r="B3" s="230"/>
      <c r="C3" s="230"/>
      <c r="D3" s="230"/>
      <c r="E3" s="230"/>
      <c r="F3" s="230"/>
      <c r="G3" s="230"/>
      <c r="H3" s="230"/>
      <c r="I3" s="230"/>
      <c r="J3" s="230"/>
      <c r="K3" s="231"/>
      <c r="L3" s="194"/>
      <c r="M3" s="232" t="s">
        <v>88</v>
      </c>
      <c r="N3" s="233"/>
      <c r="O3" s="233"/>
      <c r="P3" s="233"/>
      <c r="Q3" s="233"/>
      <c r="R3" s="233"/>
      <c r="S3" s="233"/>
      <c r="T3" s="233"/>
      <c r="U3" s="233"/>
      <c r="V3" s="233"/>
      <c r="W3" s="233"/>
    </row>
    <row r="4" spans="1:27" ht="27.6" hidden="1" customHeight="1" x14ac:dyDescent="0.25">
      <c r="B4" s="239" t="s">
        <v>5</v>
      </c>
      <c r="C4" s="240"/>
      <c r="D4" s="240"/>
      <c r="E4" s="240"/>
      <c r="F4" s="240"/>
      <c r="G4" s="240"/>
      <c r="H4" s="240"/>
      <c r="I4" s="240"/>
      <c r="J4" s="240"/>
      <c r="K4" s="241"/>
      <c r="L4" s="194"/>
      <c r="N4" s="239" t="s">
        <v>5</v>
      </c>
      <c r="O4" s="240"/>
      <c r="P4" s="240"/>
      <c r="Q4" s="240"/>
      <c r="R4" s="240"/>
      <c r="S4" s="240"/>
      <c r="T4" s="240"/>
      <c r="U4" s="240"/>
      <c r="V4" s="240"/>
      <c r="W4" s="241"/>
    </row>
    <row r="5" spans="1:27" ht="15.6" customHeight="1" x14ac:dyDescent="0.25">
      <c r="B5" s="119"/>
      <c r="C5" s="118"/>
      <c r="D5" s="242" t="s">
        <v>22</v>
      </c>
      <c r="E5" s="242"/>
      <c r="F5" s="242"/>
      <c r="G5" s="242" t="s">
        <v>23</v>
      </c>
      <c r="H5" s="242"/>
      <c r="I5" s="242"/>
      <c r="J5" s="5"/>
      <c r="K5" s="17"/>
      <c r="L5" s="194"/>
      <c r="N5" s="119"/>
      <c r="O5" s="118"/>
      <c r="P5" s="237" t="s">
        <v>22</v>
      </c>
      <c r="Q5" s="237"/>
      <c r="R5" s="237"/>
      <c r="S5" s="237" t="s">
        <v>23</v>
      </c>
      <c r="T5" s="237"/>
      <c r="U5" s="237"/>
      <c r="V5" s="5"/>
      <c r="W5" s="17"/>
    </row>
    <row r="6" spans="1:27" ht="40.5" customHeight="1" x14ac:dyDescent="0.35">
      <c r="B6" s="120" t="s">
        <v>0</v>
      </c>
      <c r="C6" s="117"/>
      <c r="D6" s="7" t="s">
        <v>1</v>
      </c>
      <c r="E6" s="7" t="s">
        <v>2</v>
      </c>
      <c r="F6" s="7" t="s">
        <v>35</v>
      </c>
      <c r="G6" s="7" t="s">
        <v>3</v>
      </c>
      <c r="H6" s="7" t="s">
        <v>4</v>
      </c>
      <c r="I6" s="7" t="s">
        <v>36</v>
      </c>
      <c r="J6" s="7" t="s">
        <v>6</v>
      </c>
      <c r="K6" s="107" t="s">
        <v>40</v>
      </c>
      <c r="L6" s="195"/>
      <c r="M6" s="2"/>
      <c r="N6" s="120" t="s">
        <v>0</v>
      </c>
      <c r="O6" s="117"/>
      <c r="P6" s="7" t="s">
        <v>1</v>
      </c>
      <c r="Q6" s="7" t="s">
        <v>2</v>
      </c>
      <c r="R6" s="7" t="s">
        <v>35</v>
      </c>
      <c r="S6" s="7" t="s">
        <v>3</v>
      </c>
      <c r="T6" s="7" t="s">
        <v>4</v>
      </c>
      <c r="U6" s="7" t="s">
        <v>36</v>
      </c>
      <c r="V6" s="7" t="s">
        <v>6</v>
      </c>
      <c r="W6" s="107" t="s">
        <v>40</v>
      </c>
    </row>
    <row r="7" spans="1:27" ht="24" customHeight="1" x14ac:dyDescent="0.35">
      <c r="A7" s="69"/>
      <c r="B7" s="70"/>
      <c r="C7" s="70" t="s">
        <v>39</v>
      </c>
      <c r="D7" s="234" t="s">
        <v>59</v>
      </c>
      <c r="E7" s="235"/>
      <c r="F7" s="236"/>
      <c r="G7" s="234" t="str">
        <f>D7</f>
        <v>10 11 12</v>
      </c>
      <c r="H7" s="235"/>
      <c r="I7" s="236"/>
      <c r="J7" s="2"/>
      <c r="K7" s="19"/>
      <c r="L7" s="196"/>
      <c r="M7" s="69"/>
      <c r="N7" s="70"/>
      <c r="O7" s="70" t="s">
        <v>39</v>
      </c>
      <c r="P7" s="234" t="s">
        <v>143</v>
      </c>
      <c r="Q7" s="235"/>
      <c r="R7" s="236"/>
      <c r="S7" s="234" t="str">
        <f>P7</f>
        <v>2 3 4</v>
      </c>
      <c r="T7" s="235"/>
      <c r="U7" s="236"/>
    </row>
    <row r="8" spans="1:27" s="10" customFormat="1" ht="35.1" customHeight="1" x14ac:dyDescent="0.25">
      <c r="A8" s="227" t="s">
        <v>9</v>
      </c>
      <c r="B8" s="22" t="s">
        <v>47</v>
      </c>
      <c r="C8" s="23" t="s">
        <v>25</v>
      </c>
      <c r="D8" s="30">
        <v>6</v>
      </c>
      <c r="E8" s="30">
        <v>8</v>
      </c>
      <c r="F8" s="30">
        <v>7</v>
      </c>
      <c r="G8" s="30">
        <v>7</v>
      </c>
      <c r="H8" s="30">
        <v>8</v>
      </c>
      <c r="I8" s="30">
        <v>4</v>
      </c>
      <c r="J8" s="31">
        <f>SUM(D8:I8)</f>
        <v>40</v>
      </c>
      <c r="K8" s="103">
        <f>+J8</f>
        <v>40</v>
      </c>
      <c r="L8" s="197"/>
      <c r="M8" s="243" t="s">
        <v>9</v>
      </c>
      <c r="N8" s="21" t="s">
        <v>51</v>
      </c>
      <c r="O8" s="24" t="s">
        <v>25</v>
      </c>
      <c r="P8" s="27">
        <v>7</v>
      </c>
      <c r="Q8" s="27">
        <v>0</v>
      </c>
      <c r="R8" s="27">
        <v>8</v>
      </c>
      <c r="S8" s="27">
        <v>8</v>
      </c>
      <c r="T8" s="27">
        <v>6</v>
      </c>
      <c r="U8" s="27">
        <v>8</v>
      </c>
      <c r="V8" s="28">
        <f>SUM(P8:U8)</f>
        <v>37</v>
      </c>
      <c r="W8" s="28">
        <f>+V8</f>
        <v>37</v>
      </c>
    </row>
    <row r="9" spans="1:27" s="209" customFormat="1" ht="17.100000000000001" customHeight="1" x14ac:dyDescent="0.25">
      <c r="A9" s="227"/>
      <c r="C9" s="210" t="s">
        <v>37</v>
      </c>
      <c r="D9" s="218" t="s">
        <v>145</v>
      </c>
      <c r="E9" s="218" t="s">
        <v>87</v>
      </c>
      <c r="F9" s="218" t="s">
        <v>147</v>
      </c>
      <c r="G9" s="218" t="s">
        <v>148</v>
      </c>
      <c r="H9" s="218" t="s">
        <v>150</v>
      </c>
      <c r="I9" s="218" t="s">
        <v>151</v>
      </c>
      <c r="J9" s="211"/>
      <c r="K9" s="212"/>
      <c r="L9" s="213"/>
      <c r="M9" s="244"/>
      <c r="N9" s="214"/>
      <c r="O9" s="210" t="s">
        <v>37</v>
      </c>
      <c r="P9" s="218" t="s">
        <v>163</v>
      </c>
      <c r="Q9" s="218" t="s">
        <v>164</v>
      </c>
      <c r="R9" s="218" t="s">
        <v>165</v>
      </c>
      <c r="S9" s="218" t="s">
        <v>166</v>
      </c>
      <c r="T9" s="218" t="s">
        <v>89</v>
      </c>
      <c r="U9" s="218" t="s">
        <v>90</v>
      </c>
      <c r="V9" s="214"/>
      <c r="W9" s="215"/>
    </row>
    <row r="10" spans="1:27" s="10" customFormat="1" ht="35.1" customHeight="1" x14ac:dyDescent="0.25">
      <c r="A10" s="227"/>
      <c r="B10" s="225" t="s">
        <v>48</v>
      </c>
      <c r="C10" s="226" t="s">
        <v>26</v>
      </c>
      <c r="D10" s="74">
        <v>8</v>
      </c>
      <c r="E10" s="74">
        <v>0</v>
      </c>
      <c r="F10" s="74">
        <v>8</v>
      </c>
      <c r="G10" s="74">
        <v>8</v>
      </c>
      <c r="H10" s="74">
        <v>1</v>
      </c>
      <c r="I10" s="74">
        <v>8</v>
      </c>
      <c r="J10" s="75">
        <f>SUM(D10:I10)</f>
        <v>33</v>
      </c>
      <c r="K10" s="104">
        <f>+J10</f>
        <v>33</v>
      </c>
      <c r="L10" s="198"/>
      <c r="M10" s="244"/>
      <c r="N10" s="84" t="s">
        <v>52</v>
      </c>
      <c r="O10" s="85" t="s">
        <v>26</v>
      </c>
      <c r="P10" s="86">
        <v>8</v>
      </c>
      <c r="Q10" s="86">
        <v>8</v>
      </c>
      <c r="R10" s="86">
        <v>3</v>
      </c>
      <c r="S10" s="86">
        <v>7</v>
      </c>
      <c r="T10" s="86">
        <v>8</v>
      </c>
      <c r="U10" s="86">
        <v>3</v>
      </c>
      <c r="V10" s="87">
        <f>SUM(P10:U10)</f>
        <v>37</v>
      </c>
      <c r="W10" s="87">
        <f>+V10</f>
        <v>37</v>
      </c>
    </row>
    <row r="11" spans="1:27" s="10" customFormat="1" ht="18" customHeight="1" x14ac:dyDescent="0.25">
      <c r="A11" s="228"/>
      <c r="B11" s="4"/>
      <c r="C11" s="115" t="s">
        <v>37</v>
      </c>
      <c r="D11" s="218" t="s">
        <v>96</v>
      </c>
      <c r="E11" s="218" t="s">
        <v>146</v>
      </c>
      <c r="F11" s="218" t="s">
        <v>97</v>
      </c>
      <c r="G11" s="218" t="s">
        <v>149</v>
      </c>
      <c r="H11" s="218" t="s">
        <v>98</v>
      </c>
      <c r="I11" s="218" t="s">
        <v>99</v>
      </c>
      <c r="J11" s="116"/>
      <c r="K11" s="116"/>
      <c r="L11" s="199"/>
      <c r="M11" s="4"/>
      <c r="N11" s="4"/>
      <c r="O11" s="115"/>
      <c r="P11" s="218" t="s">
        <v>167</v>
      </c>
      <c r="Q11" s="218" t="s">
        <v>168</v>
      </c>
      <c r="R11" s="218" t="s">
        <v>169</v>
      </c>
      <c r="S11" s="218" t="s">
        <v>91</v>
      </c>
      <c r="T11" s="218" t="s">
        <v>92</v>
      </c>
      <c r="U11" s="218" t="s">
        <v>170</v>
      </c>
      <c r="V11" s="116"/>
      <c r="W11" s="116"/>
    </row>
    <row r="12" spans="1:27" ht="23.25" x14ac:dyDescent="0.35">
      <c r="A12" s="69"/>
      <c r="B12" s="70"/>
      <c r="C12" s="70" t="s">
        <v>39</v>
      </c>
      <c r="D12" s="234" t="s">
        <v>60</v>
      </c>
      <c r="E12" s="235"/>
      <c r="F12" s="236"/>
      <c r="G12" s="234" t="str">
        <f>D12</f>
        <v>1 8 9</v>
      </c>
      <c r="H12" s="235"/>
      <c r="I12" s="236"/>
      <c r="J12" s="2"/>
      <c r="K12" s="59"/>
      <c r="L12" s="200"/>
      <c r="M12" s="71"/>
      <c r="N12" s="70"/>
      <c r="O12" s="70" t="s">
        <v>39</v>
      </c>
      <c r="P12" s="234" t="s">
        <v>58</v>
      </c>
      <c r="Q12" s="235"/>
      <c r="R12" s="236"/>
      <c r="S12" s="234" t="str">
        <f>P12</f>
        <v>5 6 7</v>
      </c>
      <c r="T12" s="235"/>
      <c r="U12" s="236"/>
      <c r="V12" s="1"/>
      <c r="W12" s="1"/>
    </row>
    <row r="13" spans="1:27" s="10" customFormat="1" ht="35.1" customHeight="1" x14ac:dyDescent="0.25">
      <c r="A13" s="248" t="s">
        <v>9</v>
      </c>
      <c r="B13" s="3" t="s">
        <v>49</v>
      </c>
      <c r="C13" s="76" t="s">
        <v>25</v>
      </c>
      <c r="D13" s="32">
        <v>4</v>
      </c>
      <c r="E13" s="32">
        <v>8</v>
      </c>
      <c r="F13" s="32">
        <v>0</v>
      </c>
      <c r="G13" s="32">
        <v>1</v>
      </c>
      <c r="H13" s="32">
        <v>8</v>
      </c>
      <c r="I13" s="32">
        <v>1</v>
      </c>
      <c r="J13" s="33">
        <f>SUM(D13:I13)</f>
        <v>22</v>
      </c>
      <c r="K13" s="105">
        <f>+J13</f>
        <v>22</v>
      </c>
      <c r="L13" s="201"/>
      <c r="M13" s="227" t="s">
        <v>9</v>
      </c>
      <c r="N13" s="96" t="s">
        <v>53</v>
      </c>
      <c r="O13" s="97" t="s">
        <v>25</v>
      </c>
      <c r="P13" s="34">
        <v>3</v>
      </c>
      <c r="Q13" s="34">
        <v>3</v>
      </c>
      <c r="R13" s="34">
        <v>8</v>
      </c>
      <c r="S13" s="34">
        <v>8</v>
      </c>
      <c r="T13" s="34">
        <v>1</v>
      </c>
      <c r="U13" s="34">
        <v>8</v>
      </c>
      <c r="V13" s="35">
        <f>SUM(P13:U13)</f>
        <v>31</v>
      </c>
      <c r="W13" s="35">
        <f>+V13</f>
        <v>31</v>
      </c>
    </row>
    <row r="14" spans="1:27" s="209" customFormat="1" ht="18" customHeight="1" x14ac:dyDescent="0.25">
      <c r="A14" s="248"/>
      <c r="C14" s="210" t="s">
        <v>37</v>
      </c>
      <c r="D14" s="218" t="s">
        <v>100</v>
      </c>
      <c r="E14" s="218" t="s">
        <v>101</v>
      </c>
      <c r="F14" s="218" t="s">
        <v>102</v>
      </c>
      <c r="G14" s="218" t="s">
        <v>103</v>
      </c>
      <c r="H14" s="218" t="s">
        <v>104</v>
      </c>
      <c r="I14" s="218" t="s">
        <v>105</v>
      </c>
      <c r="J14" s="214"/>
      <c r="K14" s="215"/>
      <c r="L14" s="216"/>
      <c r="M14" s="227"/>
      <c r="N14" s="214"/>
      <c r="O14" s="210" t="s">
        <v>37</v>
      </c>
      <c r="P14" s="218" t="s">
        <v>171</v>
      </c>
      <c r="Q14" s="218" t="s">
        <v>172</v>
      </c>
      <c r="R14" s="218" t="s">
        <v>93</v>
      </c>
      <c r="S14" s="218" t="s">
        <v>94</v>
      </c>
      <c r="T14" s="218" t="s">
        <v>95</v>
      </c>
      <c r="U14" s="218" t="s">
        <v>173</v>
      </c>
      <c r="V14" s="214"/>
      <c r="W14" s="215"/>
    </row>
    <row r="15" spans="1:27" s="10" customFormat="1" ht="35.1" customHeight="1" x14ac:dyDescent="0.25">
      <c r="A15" s="248"/>
      <c r="B15" s="79" t="s">
        <v>50</v>
      </c>
      <c r="C15" s="80" t="s">
        <v>26</v>
      </c>
      <c r="D15" s="41">
        <v>8</v>
      </c>
      <c r="E15" s="41">
        <v>4</v>
      </c>
      <c r="F15" s="41">
        <v>8</v>
      </c>
      <c r="G15" s="41">
        <v>8</v>
      </c>
      <c r="H15" s="41">
        <v>2</v>
      </c>
      <c r="I15" s="41">
        <v>8</v>
      </c>
      <c r="J15" s="81">
        <f>SUM(D15:I15)</f>
        <v>38</v>
      </c>
      <c r="K15" s="106">
        <f>+J15</f>
        <v>38</v>
      </c>
      <c r="L15" s="201"/>
      <c r="M15" s="227"/>
      <c r="N15" s="20" t="s">
        <v>54</v>
      </c>
      <c r="O15" s="100" t="s">
        <v>26</v>
      </c>
      <c r="P15" s="25">
        <v>8</v>
      </c>
      <c r="Q15" s="25">
        <v>8</v>
      </c>
      <c r="R15" s="25">
        <v>0</v>
      </c>
      <c r="S15" s="25">
        <v>0</v>
      </c>
      <c r="T15" s="25">
        <v>8</v>
      </c>
      <c r="U15" s="25">
        <v>4</v>
      </c>
      <c r="V15" s="26">
        <f>SUM(P15:U15)</f>
        <v>28</v>
      </c>
      <c r="W15" s="26">
        <f>+V15</f>
        <v>28</v>
      </c>
    </row>
    <row r="16" spans="1:27" s="10" customFormat="1" ht="18" customHeight="1" x14ac:dyDescent="0.25">
      <c r="A16" s="249"/>
      <c r="B16" s="4"/>
      <c r="C16" s="115" t="s">
        <v>37</v>
      </c>
      <c r="D16" s="218" t="s">
        <v>62</v>
      </c>
      <c r="E16" s="218" t="s">
        <v>152</v>
      </c>
      <c r="F16" s="218" t="s">
        <v>106</v>
      </c>
      <c r="G16" s="218" t="s">
        <v>107</v>
      </c>
      <c r="H16" s="218" t="s">
        <v>108</v>
      </c>
      <c r="I16" s="218" t="s">
        <v>153</v>
      </c>
      <c r="J16" s="116"/>
      <c r="K16" s="116"/>
      <c r="L16" s="199"/>
      <c r="M16" s="227"/>
      <c r="N16" s="4"/>
      <c r="O16" s="115" t="s">
        <v>37</v>
      </c>
      <c r="P16" s="218" t="s">
        <v>109</v>
      </c>
      <c r="Q16" s="218" t="s">
        <v>110</v>
      </c>
      <c r="R16" s="218" t="s">
        <v>111</v>
      </c>
      <c r="S16" s="218" t="s">
        <v>174</v>
      </c>
      <c r="T16" s="218" t="s">
        <v>175</v>
      </c>
      <c r="U16" s="218" t="s">
        <v>112</v>
      </c>
      <c r="V16" s="6"/>
      <c r="W16" s="116"/>
    </row>
    <row r="17" spans="1:23" ht="35.1" customHeight="1" x14ac:dyDescent="0.25">
      <c r="A17" t="s">
        <v>61</v>
      </c>
      <c r="B17" s="239" t="s">
        <v>7</v>
      </c>
      <c r="C17" s="240"/>
      <c r="D17" s="240"/>
      <c r="E17" s="240"/>
      <c r="F17" s="240"/>
      <c r="G17" s="240"/>
      <c r="H17" s="240"/>
      <c r="I17" s="240"/>
      <c r="J17" s="240"/>
      <c r="K17" s="241"/>
      <c r="L17" s="202"/>
      <c r="M17" s="64"/>
      <c r="N17" s="239" t="s">
        <v>7</v>
      </c>
      <c r="O17" s="240"/>
      <c r="P17" s="240"/>
      <c r="Q17" s="240"/>
      <c r="R17" s="240"/>
      <c r="S17" s="240"/>
      <c r="T17" s="240"/>
      <c r="U17" s="240"/>
      <c r="V17" s="240"/>
      <c r="W17" s="241"/>
    </row>
    <row r="18" spans="1:23" ht="24" customHeight="1" x14ac:dyDescent="0.35">
      <c r="A18" s="69"/>
      <c r="B18" s="70"/>
      <c r="C18" s="70" t="s">
        <v>39</v>
      </c>
      <c r="D18" s="234" t="s">
        <v>58</v>
      </c>
      <c r="E18" s="235"/>
      <c r="F18" s="236"/>
      <c r="G18" s="234" t="str">
        <f>D18</f>
        <v>5 6 7</v>
      </c>
      <c r="H18" s="235"/>
      <c r="I18" s="236"/>
      <c r="J18" s="2"/>
      <c r="K18" s="19"/>
      <c r="L18" s="196"/>
      <c r="M18" s="69"/>
      <c r="N18" s="70"/>
      <c r="O18" s="70" t="s">
        <v>39</v>
      </c>
      <c r="P18" s="234" t="s">
        <v>60</v>
      </c>
      <c r="Q18" s="235"/>
      <c r="R18" s="236"/>
      <c r="S18" s="234" t="str">
        <f>P18</f>
        <v>1 8 9</v>
      </c>
      <c r="T18" s="235"/>
      <c r="U18" s="236"/>
    </row>
    <row r="19" spans="1:23" s="10" customFormat="1" ht="35.1" customHeight="1" x14ac:dyDescent="0.25">
      <c r="A19" s="227" t="s">
        <v>9</v>
      </c>
      <c r="B19" s="79" t="str">
        <f>B15</f>
        <v>Seinfeld</v>
      </c>
      <c r="C19" s="80" t="s">
        <v>25</v>
      </c>
      <c r="D19" s="41">
        <v>8</v>
      </c>
      <c r="E19" s="41">
        <v>2</v>
      </c>
      <c r="F19" s="41">
        <v>8</v>
      </c>
      <c r="G19" s="41">
        <v>8</v>
      </c>
      <c r="H19" s="41">
        <v>8</v>
      </c>
      <c r="I19" s="41">
        <v>7</v>
      </c>
      <c r="J19" s="81">
        <f>SUM(D19:I19)</f>
        <v>41</v>
      </c>
      <c r="K19" s="106">
        <f>+J19+K15</f>
        <v>79</v>
      </c>
      <c r="L19" s="201"/>
      <c r="M19" s="227" t="s">
        <v>9</v>
      </c>
      <c r="N19" s="20" t="str">
        <f>N15</f>
        <v>Peaky Blinders</v>
      </c>
      <c r="O19" s="100" t="s">
        <v>25</v>
      </c>
      <c r="P19" s="25">
        <v>8</v>
      </c>
      <c r="Q19" s="25">
        <v>2</v>
      </c>
      <c r="R19" s="25">
        <v>8</v>
      </c>
      <c r="S19" s="25">
        <v>1</v>
      </c>
      <c r="T19" s="25">
        <v>4</v>
      </c>
      <c r="U19" s="25">
        <v>5</v>
      </c>
      <c r="V19" s="26">
        <f>SUM(P19:U19)</f>
        <v>28</v>
      </c>
      <c r="W19" s="26">
        <f>+V19+W15</f>
        <v>56</v>
      </c>
    </row>
    <row r="20" spans="1:23" ht="17.100000000000001" customHeight="1" x14ac:dyDescent="0.25">
      <c r="A20" s="227"/>
      <c r="C20" s="57" t="s">
        <v>37</v>
      </c>
      <c r="D20" s="218" t="s">
        <v>62</v>
      </c>
      <c r="E20" s="218" t="s">
        <v>63</v>
      </c>
      <c r="F20" s="218" t="s">
        <v>154</v>
      </c>
      <c r="G20" s="218" t="s">
        <v>107</v>
      </c>
      <c r="H20" s="218" t="s">
        <v>64</v>
      </c>
      <c r="I20" s="218" t="s">
        <v>86</v>
      </c>
      <c r="J20" s="58"/>
      <c r="K20" s="58"/>
      <c r="L20" s="203"/>
      <c r="M20" s="227"/>
      <c r="N20" s="1"/>
      <c r="O20" s="57" t="s">
        <v>37</v>
      </c>
      <c r="P20" s="218" t="s">
        <v>65</v>
      </c>
      <c r="Q20" s="218" t="s">
        <v>85</v>
      </c>
      <c r="R20" s="218" t="s">
        <v>66</v>
      </c>
      <c r="S20" s="218" t="s">
        <v>67</v>
      </c>
      <c r="T20" s="218" t="s">
        <v>68</v>
      </c>
      <c r="U20" s="218" t="s">
        <v>69</v>
      </c>
      <c r="V20" s="1"/>
      <c r="W20" s="1"/>
    </row>
    <row r="21" spans="1:23" s="10" customFormat="1" ht="35.1" customHeight="1" x14ac:dyDescent="0.25">
      <c r="A21" s="227"/>
      <c r="B21" s="22" t="str">
        <f>B8</f>
        <v>Ted Lasso</v>
      </c>
      <c r="C21" s="23" t="s">
        <v>26</v>
      </c>
      <c r="D21" s="30">
        <v>5</v>
      </c>
      <c r="E21" s="30">
        <v>8</v>
      </c>
      <c r="F21" s="30">
        <v>1</v>
      </c>
      <c r="G21" s="30">
        <v>4</v>
      </c>
      <c r="H21" s="30">
        <v>4</v>
      </c>
      <c r="I21" s="30">
        <v>8</v>
      </c>
      <c r="J21" s="31">
        <f>SUM(D21:I21)</f>
        <v>30</v>
      </c>
      <c r="K21" s="103">
        <f>+K8+J21</f>
        <v>70</v>
      </c>
      <c r="L21" s="201"/>
      <c r="M21" s="227"/>
      <c r="N21" s="21" t="str">
        <f>N8</f>
        <v>Addams Family</v>
      </c>
      <c r="O21" s="24" t="s">
        <v>26</v>
      </c>
      <c r="P21" s="27">
        <v>5</v>
      </c>
      <c r="Q21" s="27">
        <v>8</v>
      </c>
      <c r="R21" s="27">
        <v>3</v>
      </c>
      <c r="S21" s="27">
        <v>8</v>
      </c>
      <c r="T21" s="27">
        <v>8</v>
      </c>
      <c r="U21" s="27">
        <v>8</v>
      </c>
      <c r="V21" s="28">
        <f>SUM(P21:U21)</f>
        <v>40</v>
      </c>
      <c r="W21" s="28">
        <f>+V21+W8</f>
        <v>77</v>
      </c>
    </row>
    <row r="22" spans="1:23" s="10" customFormat="1" ht="18" customHeight="1" x14ac:dyDescent="0.25">
      <c r="A22" s="228"/>
      <c r="B22" s="4"/>
      <c r="C22" s="57" t="s">
        <v>37</v>
      </c>
      <c r="D22" s="218" t="s">
        <v>155</v>
      </c>
      <c r="E22" s="218" t="s">
        <v>70</v>
      </c>
      <c r="F22" s="218" t="s">
        <v>71</v>
      </c>
      <c r="G22" s="218" t="s">
        <v>148</v>
      </c>
      <c r="H22" s="218" t="s">
        <v>150</v>
      </c>
      <c r="I22" s="218" t="s">
        <v>113</v>
      </c>
      <c r="J22" s="36"/>
      <c r="K22" s="36"/>
      <c r="L22" s="204"/>
      <c r="M22" s="228"/>
      <c r="N22" s="4"/>
      <c r="O22" s="57" t="s">
        <v>37</v>
      </c>
      <c r="P22" s="218" t="s">
        <v>176</v>
      </c>
      <c r="Q22" s="218" t="s">
        <v>177</v>
      </c>
      <c r="R22" s="218" t="s">
        <v>178</v>
      </c>
      <c r="S22" s="218" t="s">
        <v>84</v>
      </c>
      <c r="T22" s="218" t="s">
        <v>72</v>
      </c>
      <c r="U22" s="218" t="s">
        <v>73</v>
      </c>
      <c r="V22" s="36"/>
      <c r="W22" s="36"/>
    </row>
    <row r="23" spans="1:23" ht="23.25" x14ac:dyDescent="0.35">
      <c r="A23" s="69"/>
      <c r="B23" s="70"/>
      <c r="C23" s="70" t="s">
        <v>39</v>
      </c>
      <c r="D23" s="234" t="s">
        <v>143</v>
      </c>
      <c r="E23" s="235"/>
      <c r="F23" s="236"/>
      <c r="G23" s="234" t="str">
        <f>D23</f>
        <v>2 3 4</v>
      </c>
      <c r="H23" s="235"/>
      <c r="I23" s="236"/>
      <c r="J23" s="2"/>
      <c r="K23" s="2"/>
      <c r="L23" s="200"/>
      <c r="M23" s="71"/>
      <c r="N23" s="70"/>
      <c r="O23" s="70" t="s">
        <v>39</v>
      </c>
      <c r="P23" s="234" t="s">
        <v>59</v>
      </c>
      <c r="Q23" s="235"/>
      <c r="R23" s="236"/>
      <c r="S23" s="234" t="str">
        <f>P23</f>
        <v>10 11 12</v>
      </c>
      <c r="T23" s="235"/>
      <c r="U23" s="236"/>
      <c r="V23" s="1"/>
      <c r="W23" s="1"/>
    </row>
    <row r="24" spans="1:23" s="10" customFormat="1" ht="35.1" customHeight="1" x14ac:dyDescent="0.25">
      <c r="A24" s="227" t="s">
        <v>9</v>
      </c>
      <c r="B24" s="67" t="str">
        <f>B10</f>
        <v>Love Boat</v>
      </c>
      <c r="C24" s="68" t="s">
        <v>25</v>
      </c>
      <c r="D24" s="74">
        <v>7</v>
      </c>
      <c r="E24" s="74">
        <v>0</v>
      </c>
      <c r="F24" s="74">
        <v>8</v>
      </c>
      <c r="G24" s="74">
        <v>8</v>
      </c>
      <c r="H24" s="74">
        <v>2</v>
      </c>
      <c r="I24" s="74">
        <v>8</v>
      </c>
      <c r="J24" s="75">
        <f>SUM(D24:I24)</f>
        <v>33</v>
      </c>
      <c r="K24" s="104">
        <f>+J24+K10</f>
        <v>66</v>
      </c>
      <c r="L24" s="205"/>
      <c r="M24" s="227" t="s">
        <v>9</v>
      </c>
      <c r="N24" s="84" t="str">
        <f>N10</f>
        <v>Dexter</v>
      </c>
      <c r="O24" s="85" t="s">
        <v>25</v>
      </c>
      <c r="P24" s="86">
        <v>8</v>
      </c>
      <c r="Q24" s="86">
        <v>8</v>
      </c>
      <c r="R24" s="86">
        <v>8</v>
      </c>
      <c r="S24" s="86">
        <v>8</v>
      </c>
      <c r="T24" s="86">
        <v>1</v>
      </c>
      <c r="U24" s="86">
        <v>3</v>
      </c>
      <c r="V24" s="87">
        <f>SUM(P24:U24)</f>
        <v>36</v>
      </c>
      <c r="W24" s="87">
        <f>+V24+W10</f>
        <v>73</v>
      </c>
    </row>
    <row r="25" spans="1:23" s="10" customFormat="1" ht="17.100000000000001" customHeight="1" x14ac:dyDescent="0.25">
      <c r="A25" s="227"/>
      <c r="C25" s="222" t="s">
        <v>37</v>
      </c>
      <c r="D25" s="218" t="s">
        <v>142</v>
      </c>
      <c r="E25" s="218" t="s">
        <v>76</v>
      </c>
      <c r="F25" s="218" t="s">
        <v>157</v>
      </c>
      <c r="G25" s="218" t="s">
        <v>77</v>
      </c>
      <c r="H25" s="218" t="s">
        <v>78</v>
      </c>
      <c r="I25" s="218" t="s">
        <v>79</v>
      </c>
      <c r="J25" s="45"/>
      <c r="K25" s="223"/>
      <c r="L25" s="224"/>
      <c r="M25" s="227"/>
      <c r="N25" s="45"/>
      <c r="O25" s="115" t="s">
        <v>37</v>
      </c>
      <c r="P25" s="218" t="s">
        <v>179</v>
      </c>
      <c r="Q25" s="218" t="s">
        <v>181</v>
      </c>
      <c r="R25" s="218" t="s">
        <v>74</v>
      </c>
      <c r="S25" s="218" t="s">
        <v>184</v>
      </c>
      <c r="T25" s="218" t="s">
        <v>75</v>
      </c>
      <c r="U25" s="218" t="s">
        <v>188</v>
      </c>
      <c r="V25" s="45"/>
      <c r="W25" s="223"/>
    </row>
    <row r="26" spans="1:23" s="10" customFormat="1" ht="35.1" customHeight="1" x14ac:dyDescent="0.25">
      <c r="A26" s="227"/>
      <c r="B26" s="3" t="str">
        <f>B13</f>
        <v>Gilligan's Island</v>
      </c>
      <c r="C26" s="76" t="s">
        <v>26</v>
      </c>
      <c r="D26" s="32">
        <v>8</v>
      </c>
      <c r="E26" s="32">
        <v>8</v>
      </c>
      <c r="F26" s="32">
        <v>2</v>
      </c>
      <c r="G26" s="32">
        <v>7</v>
      </c>
      <c r="H26" s="32">
        <v>8</v>
      </c>
      <c r="I26" s="32">
        <v>0</v>
      </c>
      <c r="J26" s="33">
        <f>SUM(D26:I26)</f>
        <v>33</v>
      </c>
      <c r="K26" s="105">
        <f>+J26+K13</f>
        <v>55</v>
      </c>
      <c r="L26" s="201"/>
      <c r="M26" s="227"/>
      <c r="N26" s="96" t="str">
        <f>N13</f>
        <v>Hawaii 5.0</v>
      </c>
      <c r="O26" s="97" t="s">
        <v>26</v>
      </c>
      <c r="P26" s="34">
        <v>7</v>
      </c>
      <c r="Q26" s="34">
        <v>2</v>
      </c>
      <c r="R26" s="34">
        <v>7</v>
      </c>
      <c r="S26" s="34">
        <v>7</v>
      </c>
      <c r="T26" s="34">
        <v>8</v>
      </c>
      <c r="U26" s="34">
        <v>8</v>
      </c>
      <c r="V26" s="35">
        <f>SUM(P26:U26)</f>
        <v>39</v>
      </c>
      <c r="W26" s="35">
        <f>+V26+W13</f>
        <v>70</v>
      </c>
    </row>
    <row r="27" spans="1:23" s="10" customFormat="1" ht="18.95" customHeight="1" x14ac:dyDescent="0.25">
      <c r="A27" s="227"/>
      <c r="B27" s="4"/>
      <c r="C27" s="115" t="s">
        <v>37</v>
      </c>
      <c r="D27" s="218" t="s">
        <v>156</v>
      </c>
      <c r="E27" s="218" t="s">
        <v>80</v>
      </c>
      <c r="F27" s="218" t="s">
        <v>81</v>
      </c>
      <c r="G27" s="218" t="s">
        <v>82</v>
      </c>
      <c r="H27" s="218" t="s">
        <v>158</v>
      </c>
      <c r="I27" s="218" t="s">
        <v>83</v>
      </c>
      <c r="J27" s="116"/>
      <c r="K27" s="116"/>
      <c r="L27" s="199"/>
      <c r="M27" s="227"/>
      <c r="N27" s="4"/>
      <c r="O27" s="115" t="s">
        <v>37</v>
      </c>
      <c r="P27" s="218" t="s">
        <v>180</v>
      </c>
      <c r="Q27" s="218" t="s">
        <v>182</v>
      </c>
      <c r="R27" s="218" t="s">
        <v>183</v>
      </c>
      <c r="S27" s="218" t="s">
        <v>185</v>
      </c>
      <c r="T27" s="218" t="s">
        <v>186</v>
      </c>
      <c r="U27" s="218" t="s">
        <v>187</v>
      </c>
      <c r="V27" s="116"/>
      <c r="W27" s="116"/>
    </row>
    <row r="28" spans="1:23" ht="31.5" x14ac:dyDescent="0.25">
      <c r="B28" s="239" t="s">
        <v>8</v>
      </c>
      <c r="C28" s="240"/>
      <c r="D28" s="240"/>
      <c r="E28" s="240"/>
      <c r="F28" s="240"/>
      <c r="G28" s="240"/>
      <c r="H28" s="240"/>
      <c r="I28" s="240"/>
      <c r="J28" s="240"/>
      <c r="K28" s="241"/>
      <c r="L28" s="194"/>
      <c r="N28" s="239" t="s">
        <v>8</v>
      </c>
      <c r="O28" s="240"/>
      <c r="P28" s="240"/>
      <c r="Q28" s="240"/>
      <c r="R28" s="240"/>
      <c r="S28" s="240"/>
      <c r="T28" s="240"/>
      <c r="U28" s="240"/>
      <c r="V28" s="240"/>
      <c r="W28" s="241"/>
    </row>
    <row r="29" spans="1:23" ht="24" customHeight="1" x14ac:dyDescent="0.35">
      <c r="A29" s="69"/>
      <c r="B29" s="70"/>
      <c r="C29" s="70" t="s">
        <v>39</v>
      </c>
      <c r="D29" s="234" t="s">
        <v>143</v>
      </c>
      <c r="E29" s="235"/>
      <c r="F29" s="236"/>
      <c r="G29" s="234" t="str">
        <f>D29</f>
        <v>2 3 4</v>
      </c>
      <c r="H29" s="235"/>
      <c r="I29" s="236"/>
      <c r="J29" s="2"/>
      <c r="K29" s="19"/>
      <c r="L29" s="196"/>
      <c r="M29" s="69"/>
      <c r="N29" s="70"/>
      <c r="O29" s="70" t="s">
        <v>39</v>
      </c>
      <c r="P29" s="245" t="s">
        <v>60</v>
      </c>
      <c r="Q29" s="246"/>
      <c r="R29" s="247"/>
      <c r="S29" s="234" t="str">
        <f>+P29</f>
        <v>1 8 9</v>
      </c>
      <c r="T29" s="235"/>
      <c r="U29" s="236"/>
      <c r="V29" s="5"/>
      <c r="W29" s="5"/>
    </row>
    <row r="30" spans="1:23" s="10" customFormat="1" ht="35.1" customHeight="1" x14ac:dyDescent="0.25">
      <c r="A30" s="227" t="s">
        <v>9</v>
      </c>
      <c r="B30" s="79" t="str">
        <f>B15</f>
        <v>Seinfeld</v>
      </c>
      <c r="C30" s="80" t="s">
        <v>25</v>
      </c>
      <c r="D30" s="41">
        <v>8</v>
      </c>
      <c r="E30" s="41">
        <v>8</v>
      </c>
      <c r="F30" s="41">
        <v>8</v>
      </c>
      <c r="G30" s="41">
        <v>8</v>
      </c>
      <c r="H30" s="41">
        <v>8</v>
      </c>
      <c r="I30" s="41">
        <v>4</v>
      </c>
      <c r="J30" s="81">
        <f>SUM(D30:I30)</f>
        <v>44</v>
      </c>
      <c r="K30" s="106">
        <f>+J30+K19</f>
        <v>123</v>
      </c>
      <c r="L30" s="201"/>
      <c r="M30" s="227" t="s">
        <v>9</v>
      </c>
      <c r="N30" s="20" t="str">
        <f>N15</f>
        <v>Peaky Blinders</v>
      </c>
      <c r="O30" s="100" t="s">
        <v>25</v>
      </c>
      <c r="P30" s="25">
        <v>0</v>
      </c>
      <c r="Q30" s="25">
        <v>8</v>
      </c>
      <c r="R30" s="25">
        <v>5</v>
      </c>
      <c r="S30" s="25">
        <v>1</v>
      </c>
      <c r="T30" s="25">
        <v>3</v>
      </c>
      <c r="U30" s="25">
        <v>6</v>
      </c>
      <c r="V30" s="26">
        <f>SUM(P30:U30)</f>
        <v>23</v>
      </c>
      <c r="W30" s="26">
        <f>+V30+W19</f>
        <v>79</v>
      </c>
    </row>
    <row r="31" spans="1:23" s="10" customFormat="1" ht="18.95" customHeight="1" x14ac:dyDescent="0.25">
      <c r="A31" s="227"/>
      <c r="C31" s="115" t="s">
        <v>37</v>
      </c>
      <c r="D31" s="218" t="s">
        <v>114</v>
      </c>
      <c r="E31" s="218" t="s">
        <v>115</v>
      </c>
      <c r="F31" s="218" t="s">
        <v>116</v>
      </c>
      <c r="G31" s="218" t="s">
        <v>117</v>
      </c>
      <c r="H31" s="218" t="s">
        <v>118</v>
      </c>
      <c r="I31" s="218" t="s">
        <v>119</v>
      </c>
      <c r="J31" s="45"/>
      <c r="K31" s="45"/>
      <c r="L31" s="221"/>
      <c r="M31" s="227"/>
      <c r="N31" s="222" t="s">
        <v>37</v>
      </c>
      <c r="O31" s="217"/>
      <c r="P31" s="218" t="s">
        <v>129</v>
      </c>
      <c r="Q31" s="218" t="s">
        <v>130</v>
      </c>
      <c r="R31" s="218" t="s">
        <v>131</v>
      </c>
      <c r="S31" s="218" t="s">
        <v>109</v>
      </c>
      <c r="T31" s="218" t="s">
        <v>132</v>
      </c>
      <c r="U31" s="218" t="s">
        <v>133</v>
      </c>
      <c r="V31" s="45"/>
      <c r="W31" s="45"/>
    </row>
    <row r="32" spans="1:23" s="10" customFormat="1" ht="35.1" customHeight="1" x14ac:dyDescent="0.25">
      <c r="A32" s="227"/>
      <c r="B32" s="67" t="str">
        <f>B10</f>
        <v>Love Boat</v>
      </c>
      <c r="C32" s="68" t="s">
        <v>26</v>
      </c>
      <c r="D32" s="74">
        <v>5</v>
      </c>
      <c r="E32" s="74">
        <v>3</v>
      </c>
      <c r="F32" s="74">
        <v>4</v>
      </c>
      <c r="G32" s="74">
        <v>5</v>
      </c>
      <c r="H32" s="74">
        <v>1</v>
      </c>
      <c r="I32" s="74">
        <v>8</v>
      </c>
      <c r="J32" s="75">
        <f>SUM(D32:I32)</f>
        <v>26</v>
      </c>
      <c r="K32" s="104">
        <f>+J32+K24</f>
        <v>92</v>
      </c>
      <c r="L32" s="205"/>
      <c r="M32" s="227"/>
      <c r="N32" s="84" t="str">
        <f>N10</f>
        <v>Dexter</v>
      </c>
      <c r="O32" s="85" t="s">
        <v>26</v>
      </c>
      <c r="P32" s="86">
        <v>8</v>
      </c>
      <c r="Q32" s="86">
        <v>6</v>
      </c>
      <c r="R32" s="86">
        <v>8</v>
      </c>
      <c r="S32" s="86">
        <v>8</v>
      </c>
      <c r="T32" s="86">
        <v>8</v>
      </c>
      <c r="U32" s="86">
        <v>8</v>
      </c>
      <c r="V32" s="87">
        <f>SUM(P32:U32)</f>
        <v>46</v>
      </c>
      <c r="W32" s="87">
        <f>+V32+W24</f>
        <v>119</v>
      </c>
    </row>
    <row r="33" spans="1:23" s="10" customFormat="1" ht="18.95" customHeight="1" x14ac:dyDescent="0.25">
      <c r="A33" s="228"/>
      <c r="B33" s="4"/>
      <c r="C33" s="115" t="s">
        <v>37</v>
      </c>
      <c r="D33" s="218" t="s">
        <v>159</v>
      </c>
      <c r="E33" s="218" t="s">
        <v>120</v>
      </c>
      <c r="F33" s="218" t="s">
        <v>160</v>
      </c>
      <c r="G33" s="218" t="s">
        <v>77</v>
      </c>
      <c r="H33" s="218" t="s">
        <v>121</v>
      </c>
      <c r="I33" s="218" t="s">
        <v>122</v>
      </c>
      <c r="J33" s="116"/>
      <c r="K33" s="116"/>
      <c r="L33" s="199"/>
      <c r="M33" s="228"/>
      <c r="N33" s="4"/>
      <c r="O33" s="115" t="s">
        <v>37</v>
      </c>
      <c r="P33" s="218" t="s">
        <v>167</v>
      </c>
      <c r="Q33" s="218" t="s">
        <v>189</v>
      </c>
      <c r="R33" s="218" t="s">
        <v>190</v>
      </c>
      <c r="S33" s="218" t="s">
        <v>184</v>
      </c>
      <c r="T33" s="218" t="s">
        <v>75</v>
      </c>
      <c r="U33" s="218" t="s">
        <v>134</v>
      </c>
      <c r="V33" s="116"/>
      <c r="W33" s="116"/>
    </row>
    <row r="34" spans="1:23" ht="22.5" customHeight="1" x14ac:dyDescent="0.35">
      <c r="A34" s="69"/>
      <c r="B34" s="70"/>
      <c r="C34" s="70" t="s">
        <v>39</v>
      </c>
      <c r="D34" s="234" t="s">
        <v>59</v>
      </c>
      <c r="E34" s="235"/>
      <c r="F34" s="236"/>
      <c r="G34" s="234" t="str">
        <f>+D34</f>
        <v>10 11 12</v>
      </c>
      <c r="H34" s="235"/>
      <c r="I34" s="236"/>
      <c r="J34" s="2"/>
      <c r="K34" s="2"/>
      <c r="L34" s="200"/>
      <c r="M34" s="69"/>
      <c r="N34" s="70"/>
      <c r="O34" s="70" t="s">
        <v>39</v>
      </c>
      <c r="P34" s="245" t="s">
        <v>58</v>
      </c>
      <c r="Q34" s="246"/>
      <c r="R34" s="247"/>
      <c r="S34" s="234" t="str">
        <f>P34</f>
        <v>5 6 7</v>
      </c>
      <c r="T34" s="235"/>
      <c r="U34" s="236"/>
    </row>
    <row r="35" spans="1:23" s="10" customFormat="1" ht="35.1" customHeight="1" x14ac:dyDescent="0.25">
      <c r="A35" s="227" t="s">
        <v>9</v>
      </c>
      <c r="B35" s="22" t="str">
        <f>B8</f>
        <v>Ted Lasso</v>
      </c>
      <c r="C35" s="23" t="s">
        <v>25</v>
      </c>
      <c r="D35" s="30">
        <v>8</v>
      </c>
      <c r="E35" s="30">
        <v>5</v>
      </c>
      <c r="F35" s="30">
        <v>1</v>
      </c>
      <c r="G35" s="30">
        <v>8</v>
      </c>
      <c r="H35" s="30">
        <v>8</v>
      </c>
      <c r="I35" s="30">
        <v>0</v>
      </c>
      <c r="J35" s="31">
        <f>SUM(D35:I35)</f>
        <v>30</v>
      </c>
      <c r="K35" s="103">
        <f>+K21+J35</f>
        <v>100</v>
      </c>
      <c r="L35" s="201"/>
      <c r="M35" s="227" t="s">
        <v>9</v>
      </c>
      <c r="N35" s="21" t="str">
        <f>N8</f>
        <v>Addams Family</v>
      </c>
      <c r="O35" s="24" t="s">
        <v>25</v>
      </c>
      <c r="P35" s="27">
        <v>6</v>
      </c>
      <c r="Q35" s="27">
        <v>5</v>
      </c>
      <c r="R35" s="27">
        <v>8</v>
      </c>
      <c r="S35" s="27">
        <v>8</v>
      </c>
      <c r="T35" s="27">
        <v>8</v>
      </c>
      <c r="U35" s="27">
        <v>8</v>
      </c>
      <c r="V35" s="28">
        <f>SUM(P35:U35)</f>
        <v>43</v>
      </c>
      <c r="W35" s="28">
        <f>+V35+W21</f>
        <v>120</v>
      </c>
    </row>
    <row r="36" spans="1:23" s="10" customFormat="1" ht="18" customHeight="1" x14ac:dyDescent="0.25">
      <c r="A36" s="227"/>
      <c r="C36" s="115" t="s">
        <v>37</v>
      </c>
      <c r="D36" s="218" t="s">
        <v>145</v>
      </c>
      <c r="E36" s="218" t="s">
        <v>70</v>
      </c>
      <c r="F36" s="218" t="s">
        <v>123</v>
      </c>
      <c r="G36" s="218" t="s">
        <v>161</v>
      </c>
      <c r="H36" s="218" t="s">
        <v>124</v>
      </c>
      <c r="I36" s="218" t="s">
        <v>144</v>
      </c>
      <c r="J36" s="45"/>
      <c r="K36" s="45"/>
      <c r="L36" s="221"/>
      <c r="M36" s="227"/>
      <c r="N36" s="45"/>
      <c r="O36" s="115" t="s">
        <v>37</v>
      </c>
      <c r="P36" s="218" t="s">
        <v>191</v>
      </c>
      <c r="Q36" s="218" t="s">
        <v>135</v>
      </c>
      <c r="R36" s="218" t="s">
        <v>192</v>
      </c>
      <c r="S36" s="218" t="s">
        <v>193</v>
      </c>
      <c r="T36" s="218" t="s">
        <v>136</v>
      </c>
      <c r="U36" s="218" t="s">
        <v>194</v>
      </c>
      <c r="V36" s="45"/>
      <c r="W36" s="45"/>
    </row>
    <row r="37" spans="1:23" s="10" customFormat="1" ht="35.1" customHeight="1" x14ac:dyDescent="0.25">
      <c r="A37" s="227"/>
      <c r="B37" s="3" t="str">
        <f>B13</f>
        <v>Gilligan's Island</v>
      </c>
      <c r="C37" s="76" t="s">
        <v>26</v>
      </c>
      <c r="D37" s="32">
        <v>4</v>
      </c>
      <c r="E37" s="32">
        <v>8</v>
      </c>
      <c r="F37" s="32">
        <v>8</v>
      </c>
      <c r="G37" s="32">
        <v>2</v>
      </c>
      <c r="H37" s="32">
        <v>1</v>
      </c>
      <c r="I37" s="32">
        <v>8</v>
      </c>
      <c r="J37" s="33">
        <f>SUM(D37:I37)</f>
        <v>31</v>
      </c>
      <c r="K37" s="105">
        <f>+J37+K26</f>
        <v>86</v>
      </c>
      <c r="L37" s="201"/>
      <c r="M37" s="227"/>
      <c r="N37" s="96" t="str">
        <f>N13</f>
        <v>Hawaii 5.0</v>
      </c>
      <c r="O37" s="97" t="s">
        <v>26</v>
      </c>
      <c r="P37" s="34">
        <v>8</v>
      </c>
      <c r="Q37" s="34">
        <v>8</v>
      </c>
      <c r="R37" s="34">
        <v>5</v>
      </c>
      <c r="S37" s="34">
        <v>0</v>
      </c>
      <c r="T37" s="34">
        <v>4</v>
      </c>
      <c r="U37" s="34">
        <v>4</v>
      </c>
      <c r="V37" s="35">
        <f>SUM(P37:U37)</f>
        <v>29</v>
      </c>
      <c r="W37" s="35">
        <f>+V37+W26</f>
        <v>99</v>
      </c>
    </row>
    <row r="38" spans="1:23" s="10" customFormat="1" ht="18.95" customHeight="1" x14ac:dyDescent="0.25">
      <c r="A38" s="227"/>
      <c r="B38" s="60"/>
      <c r="C38" s="219" t="s">
        <v>37</v>
      </c>
      <c r="D38" s="218" t="s">
        <v>141</v>
      </c>
      <c r="E38" s="218" t="s">
        <v>125</v>
      </c>
      <c r="F38" s="218" t="s">
        <v>126</v>
      </c>
      <c r="G38" s="218" t="s">
        <v>127</v>
      </c>
      <c r="H38" s="218" t="s">
        <v>128</v>
      </c>
      <c r="I38" s="218" t="s">
        <v>162</v>
      </c>
      <c r="J38" s="116"/>
      <c r="K38" s="116"/>
      <c r="L38" s="199"/>
      <c r="M38" s="227"/>
      <c r="N38" s="61"/>
      <c r="O38" s="220" t="s">
        <v>37</v>
      </c>
      <c r="P38" s="218" t="s">
        <v>137</v>
      </c>
      <c r="Q38" s="218" t="s">
        <v>138</v>
      </c>
      <c r="R38" s="218" t="s">
        <v>139</v>
      </c>
      <c r="S38" s="218" t="s">
        <v>94</v>
      </c>
      <c r="T38" s="218" t="s">
        <v>95</v>
      </c>
      <c r="U38" s="218" t="s">
        <v>140</v>
      </c>
      <c r="V38" s="116"/>
      <c r="W38" s="116"/>
    </row>
  </sheetData>
  <mergeCells count="49">
    <mergeCell ref="A30:A33"/>
    <mergeCell ref="A35:A38"/>
    <mergeCell ref="M35:M38"/>
    <mergeCell ref="M13:M16"/>
    <mergeCell ref="A24:A27"/>
    <mergeCell ref="M24:M27"/>
    <mergeCell ref="M30:M33"/>
    <mergeCell ref="A13:A16"/>
    <mergeCell ref="B17:K17"/>
    <mergeCell ref="P23:R23"/>
    <mergeCell ref="S23:U23"/>
    <mergeCell ref="D34:F34"/>
    <mergeCell ref="G34:I34"/>
    <mergeCell ref="P34:R34"/>
    <mergeCell ref="S34:U34"/>
    <mergeCell ref="D29:F29"/>
    <mergeCell ref="G29:I29"/>
    <mergeCell ref="P29:R29"/>
    <mergeCell ref="S29:U29"/>
    <mergeCell ref="N28:W28"/>
    <mergeCell ref="B28:K28"/>
    <mergeCell ref="D23:F23"/>
    <mergeCell ref="G23:I23"/>
    <mergeCell ref="B1:W1"/>
    <mergeCell ref="N17:W17"/>
    <mergeCell ref="P12:R12"/>
    <mergeCell ref="P7:R7"/>
    <mergeCell ref="D5:F5"/>
    <mergeCell ref="G5:I5"/>
    <mergeCell ref="P5:R5"/>
    <mergeCell ref="B4:K4"/>
    <mergeCell ref="N4:W4"/>
    <mergeCell ref="D7:F7"/>
    <mergeCell ref="G7:I7"/>
    <mergeCell ref="S7:U7"/>
    <mergeCell ref="M8:M10"/>
    <mergeCell ref="D12:F12"/>
    <mergeCell ref="A8:A11"/>
    <mergeCell ref="A19:A22"/>
    <mergeCell ref="M19:M22"/>
    <mergeCell ref="A3:K3"/>
    <mergeCell ref="M3:W3"/>
    <mergeCell ref="S12:U12"/>
    <mergeCell ref="P18:R18"/>
    <mergeCell ref="S18:U18"/>
    <mergeCell ref="S5:U5"/>
    <mergeCell ref="G12:I12"/>
    <mergeCell ref="D18:F18"/>
    <mergeCell ref="G18:I18"/>
  </mergeCells>
  <pageMargins left="0.7" right="0.7" top="0.75" bottom="0.75" header="0.3" footer="0.3"/>
  <pageSetup scale="40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68"/>
  <sheetViews>
    <sheetView zoomScale="70" zoomScaleNormal="70" workbookViewId="0">
      <selection activeCell="I61" sqref="I61"/>
    </sheetView>
  </sheetViews>
  <sheetFormatPr defaultColWidth="9.140625" defaultRowHeight="15" x14ac:dyDescent="0.25"/>
  <cols>
    <col min="1" max="1" width="6.85546875" style="10" bestFit="1" customWidth="1"/>
    <col min="2" max="2" width="25.7109375" style="10" customWidth="1"/>
    <col min="3" max="3" width="10.42578125" style="10" bestFit="1" customWidth="1"/>
    <col min="4" max="10" width="24.7109375" style="10" customWidth="1"/>
    <col min="11" max="11" width="23" style="46" customWidth="1"/>
    <col min="12" max="12" width="24.7109375" style="10" customWidth="1"/>
    <col min="13" max="16384" width="9.140625" style="10"/>
  </cols>
  <sheetData>
    <row r="1" spans="1:20" ht="34.5" customHeight="1" x14ac:dyDescent="0.25">
      <c r="B1" s="263" t="str">
        <f>+Saturday!B1</f>
        <v>Calcutta XLV - October 29-30, 2022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56"/>
      <c r="N1" s="56"/>
      <c r="O1" s="56"/>
      <c r="P1" s="56"/>
      <c r="Q1" s="56"/>
      <c r="R1" s="56"/>
      <c r="S1" s="56"/>
      <c r="T1" s="56"/>
    </row>
    <row r="2" spans="1:20" s="9" customFormat="1" ht="36" customHeight="1" x14ac:dyDescent="0.25">
      <c r="A2" s="110"/>
      <c r="B2" s="273" t="s">
        <v>24</v>
      </c>
      <c r="C2" s="273"/>
      <c r="D2" s="274"/>
      <c r="E2" s="268" t="str">
        <f>Saturday!A3</f>
        <v>Broadcasting Division</v>
      </c>
      <c r="F2" s="268"/>
      <c r="G2" s="268"/>
      <c r="H2" s="268"/>
      <c r="I2" s="269" t="str">
        <f>Saturday!M3</f>
        <v>Streaming Division</v>
      </c>
      <c r="J2" s="269"/>
      <c r="K2" s="269"/>
      <c r="L2" s="269"/>
    </row>
    <row r="3" spans="1:20" ht="30.75" customHeight="1" x14ac:dyDescent="0.25">
      <c r="A3" s="111"/>
      <c r="B3" s="275"/>
      <c r="C3" s="275"/>
      <c r="D3" s="276"/>
      <c r="E3" s="90" t="str">
        <f>Saturday!B8</f>
        <v>Ted Lasso</v>
      </c>
      <c r="F3" s="91" t="str">
        <f>Saturday!B10</f>
        <v>Love Boat</v>
      </c>
      <c r="G3" s="92" t="str">
        <f>Saturday!B13</f>
        <v>Gilligan's Island</v>
      </c>
      <c r="H3" s="93" t="str">
        <f>Saturday!B15</f>
        <v>Seinfeld</v>
      </c>
      <c r="I3" s="94" t="str">
        <f>Saturday!N8</f>
        <v>Addams Family</v>
      </c>
      <c r="J3" s="95" t="str">
        <f>Saturday!N10</f>
        <v>Dexter</v>
      </c>
      <c r="K3" s="206" t="str">
        <f>Saturday!N13</f>
        <v>Hawaii 5.0</v>
      </c>
      <c r="L3" s="207" t="str">
        <f>Saturday!N15</f>
        <v>Peaky Blinders</v>
      </c>
    </row>
    <row r="4" spans="1:20" ht="26.25" x14ac:dyDescent="0.25">
      <c r="A4" s="111"/>
      <c r="B4" s="270" t="s">
        <v>5</v>
      </c>
      <c r="C4" s="271"/>
      <c r="D4" s="272"/>
      <c r="E4" s="130">
        <f>+Saturday!J8</f>
        <v>40</v>
      </c>
      <c r="F4" s="131">
        <f>+Saturday!J10</f>
        <v>33</v>
      </c>
      <c r="G4" s="132">
        <f>+Saturday!J13</f>
        <v>22</v>
      </c>
      <c r="H4" s="133">
        <f>+Saturday!J15</f>
        <v>38</v>
      </c>
      <c r="I4" s="134">
        <f>+Saturday!V8</f>
        <v>37</v>
      </c>
      <c r="J4" s="135">
        <f>+Saturday!V10</f>
        <v>37</v>
      </c>
      <c r="K4" s="136">
        <f>+Saturday!V13</f>
        <v>31</v>
      </c>
      <c r="L4" s="137">
        <f>+Saturday!V15</f>
        <v>28</v>
      </c>
    </row>
    <row r="5" spans="1:20" ht="26.25" x14ac:dyDescent="0.25">
      <c r="A5" s="111"/>
      <c r="B5" s="270" t="s">
        <v>7</v>
      </c>
      <c r="C5" s="271"/>
      <c r="D5" s="272"/>
      <c r="E5" s="130">
        <f>+Saturday!J21</f>
        <v>30</v>
      </c>
      <c r="F5" s="131">
        <f>+Saturday!J24</f>
        <v>33</v>
      </c>
      <c r="G5" s="138">
        <f>+Saturday!J26</f>
        <v>33</v>
      </c>
      <c r="H5" s="133">
        <f>+Saturday!J19</f>
        <v>41</v>
      </c>
      <c r="I5" s="134">
        <f>+Saturday!V21</f>
        <v>40</v>
      </c>
      <c r="J5" s="135">
        <f>+Saturday!V24</f>
        <v>36</v>
      </c>
      <c r="K5" s="139">
        <f>+Saturday!V26</f>
        <v>39</v>
      </c>
      <c r="L5" s="140">
        <f>+Saturday!V19</f>
        <v>28</v>
      </c>
    </row>
    <row r="6" spans="1:20" ht="27" thickBot="1" x14ac:dyDescent="0.3">
      <c r="A6" s="111"/>
      <c r="B6" s="270" t="s">
        <v>8</v>
      </c>
      <c r="C6" s="271"/>
      <c r="D6" s="272"/>
      <c r="E6" s="130">
        <f>+Saturday!J35</f>
        <v>30</v>
      </c>
      <c r="F6" s="141">
        <f>+Saturday!J32</f>
        <v>26</v>
      </c>
      <c r="G6" s="142">
        <f>+Saturday!J37</f>
        <v>31</v>
      </c>
      <c r="H6" s="143">
        <f>+Saturday!J30</f>
        <v>44</v>
      </c>
      <c r="I6" s="144">
        <f>+Saturday!V35</f>
        <v>43</v>
      </c>
      <c r="J6" s="145">
        <f>+Saturday!V32</f>
        <v>46</v>
      </c>
      <c r="K6" s="146">
        <f>+Saturday!V37</f>
        <v>29</v>
      </c>
      <c r="L6" s="147">
        <f>+Saturday!V30</f>
        <v>23</v>
      </c>
    </row>
    <row r="7" spans="1:20" s="45" customFormat="1" ht="27" thickBot="1" x14ac:dyDescent="0.3">
      <c r="A7" s="112"/>
      <c r="B7" s="265" t="s">
        <v>6</v>
      </c>
      <c r="C7" s="266"/>
      <c r="D7" s="267"/>
      <c r="E7" s="148">
        <f t="shared" ref="E7:I7" si="0">SUM(E4:E6)</f>
        <v>100</v>
      </c>
      <c r="F7" s="149">
        <f t="shared" si="0"/>
        <v>92</v>
      </c>
      <c r="G7" s="150">
        <f t="shared" si="0"/>
        <v>86</v>
      </c>
      <c r="H7" s="151">
        <f t="shared" si="0"/>
        <v>123</v>
      </c>
      <c r="I7" s="152">
        <f t="shared" si="0"/>
        <v>120</v>
      </c>
      <c r="J7" s="153">
        <f>SUM(J4:J6)</f>
        <v>119</v>
      </c>
      <c r="K7" s="154">
        <f>SUM(K4:K6)</f>
        <v>99</v>
      </c>
      <c r="L7" s="155">
        <f>SUM(L4:L6)</f>
        <v>79</v>
      </c>
    </row>
    <row r="8" spans="1:20" s="45" customFormat="1" ht="22.35" customHeight="1" thickTop="1" x14ac:dyDescent="0.25">
      <c r="A8" s="112"/>
      <c r="B8" s="43" t="s">
        <v>27</v>
      </c>
      <c r="C8" s="43"/>
      <c r="D8" s="121">
        <f>SUM(E8:L8)</f>
        <v>6625</v>
      </c>
      <c r="E8" s="122">
        <v>750</v>
      </c>
      <c r="F8" s="123">
        <v>750</v>
      </c>
      <c r="G8" s="124">
        <v>825</v>
      </c>
      <c r="H8" s="125">
        <v>900</v>
      </c>
      <c r="I8" s="126">
        <v>1150</v>
      </c>
      <c r="J8" s="127">
        <v>600</v>
      </c>
      <c r="K8" s="128">
        <v>850</v>
      </c>
      <c r="L8" s="129">
        <v>800</v>
      </c>
    </row>
    <row r="9" spans="1:20" ht="22.35" customHeight="1" x14ac:dyDescent="0.25">
      <c r="A9" s="111"/>
      <c r="B9" s="43" t="s">
        <v>30</v>
      </c>
      <c r="C9" s="51">
        <v>0.1</v>
      </c>
      <c r="D9" s="53">
        <f>+C9*$D$8</f>
        <v>662.5</v>
      </c>
      <c r="E9" s="65"/>
      <c r="F9" s="72"/>
      <c r="G9" s="77"/>
      <c r="H9" s="82"/>
      <c r="I9" s="54"/>
      <c r="J9" s="88"/>
      <c r="K9" s="98"/>
      <c r="L9" s="101"/>
    </row>
    <row r="10" spans="1:20" ht="22.35" customHeight="1" x14ac:dyDescent="0.25">
      <c r="A10" s="111"/>
      <c r="B10" s="43" t="s">
        <v>31</v>
      </c>
      <c r="C10" s="51">
        <v>0.1</v>
      </c>
      <c r="D10" s="53">
        <f>+C10*$D$8</f>
        <v>662.5</v>
      </c>
      <c r="E10" s="66"/>
      <c r="F10" s="73"/>
      <c r="G10" s="156"/>
      <c r="H10" s="83">
        <f>D10/2</f>
        <v>331.25</v>
      </c>
      <c r="I10" s="55">
        <f>D10/2</f>
        <v>331.25</v>
      </c>
      <c r="J10" s="89">
        <v>0</v>
      </c>
      <c r="K10" s="99"/>
      <c r="L10" s="102">
        <f>+G10</f>
        <v>0</v>
      </c>
    </row>
    <row r="11" spans="1:20" ht="22.35" customHeight="1" x14ac:dyDescent="0.25">
      <c r="A11" s="111"/>
      <c r="B11" s="43" t="s">
        <v>32</v>
      </c>
      <c r="C11" s="51">
        <v>0.1</v>
      </c>
      <c r="D11" s="53">
        <f>+C11*$D$8</f>
        <v>662.5</v>
      </c>
      <c r="E11" s="66"/>
      <c r="F11" s="73"/>
      <c r="G11" s="78"/>
      <c r="H11" s="83"/>
      <c r="I11" s="55"/>
      <c r="J11" s="89">
        <f>D11/2</f>
        <v>331.25</v>
      </c>
      <c r="K11" s="99"/>
      <c r="L11" s="102"/>
    </row>
    <row r="12" spans="1:20" ht="22.35" customHeight="1" x14ac:dyDescent="0.25">
      <c r="A12" s="111"/>
      <c r="B12" s="43" t="s">
        <v>33</v>
      </c>
      <c r="C12" s="51">
        <v>0.25</v>
      </c>
      <c r="D12" s="53">
        <f>+C12*$D$8</f>
        <v>1656.25</v>
      </c>
      <c r="E12" s="66"/>
      <c r="F12" s="73"/>
      <c r="G12" s="78"/>
      <c r="H12" s="83"/>
      <c r="I12" s="55"/>
      <c r="J12" s="89"/>
      <c r="K12" s="99"/>
      <c r="L12" s="102"/>
    </row>
    <row r="13" spans="1:20" ht="22.35" customHeight="1" x14ac:dyDescent="0.25">
      <c r="A13" s="111"/>
      <c r="B13" s="43" t="s">
        <v>34</v>
      </c>
      <c r="C13" s="51">
        <v>0.45</v>
      </c>
      <c r="D13" s="53">
        <f>+C13*$D$8</f>
        <v>2981.25</v>
      </c>
      <c r="E13" s="66"/>
      <c r="F13" s="73"/>
      <c r="G13" s="78"/>
      <c r="H13" s="83"/>
      <c r="I13" s="55"/>
      <c r="J13" s="89"/>
      <c r="K13" s="99"/>
      <c r="L13" s="102"/>
    </row>
    <row r="14" spans="1:20" s="45" customFormat="1" ht="21" x14ac:dyDescent="0.25">
      <c r="A14" s="112"/>
      <c r="B14" s="169"/>
      <c r="C14" s="208">
        <f>SUM(C9:C13)</f>
        <v>1</v>
      </c>
      <c r="D14" s="170" t="s">
        <v>29</v>
      </c>
      <c r="E14" s="161">
        <f>SUM(E10:E13)</f>
        <v>0</v>
      </c>
      <c r="F14" s="162">
        <f t="shared" ref="F14:I14" si="1">SUM(F10:F13)</f>
        <v>0</v>
      </c>
      <c r="G14" s="163">
        <f>SUM(G9:G13)</f>
        <v>0</v>
      </c>
      <c r="H14" s="164">
        <f t="shared" si="1"/>
        <v>331.25</v>
      </c>
      <c r="I14" s="165">
        <f t="shared" si="1"/>
        <v>331.25</v>
      </c>
      <c r="J14" s="166">
        <f>SUM(J10:J13)</f>
        <v>331.25</v>
      </c>
      <c r="K14" s="167">
        <f>SUM(K10:K13)</f>
        <v>0</v>
      </c>
      <c r="L14" s="168">
        <f>SUM(L10:L13)</f>
        <v>0</v>
      </c>
    </row>
    <row r="15" spans="1:20" s="45" customFormat="1" ht="21.75" thickBot="1" x14ac:dyDescent="0.3">
      <c r="A15" s="112"/>
      <c r="B15" s="50"/>
      <c r="C15" s="52"/>
      <c r="D15" s="49" t="s">
        <v>43</v>
      </c>
      <c r="E15" s="171">
        <f>+E14-E8</f>
        <v>-750</v>
      </c>
      <c r="F15" s="172">
        <f t="shared" ref="F15:L15" si="2">+F14-F8</f>
        <v>-750</v>
      </c>
      <c r="G15" s="173">
        <f t="shared" si="2"/>
        <v>-825</v>
      </c>
      <c r="H15" s="174">
        <f t="shared" si="2"/>
        <v>-568.75</v>
      </c>
      <c r="I15" s="175">
        <f t="shared" si="2"/>
        <v>-818.75</v>
      </c>
      <c r="J15" s="176">
        <f t="shared" si="2"/>
        <v>-268.75</v>
      </c>
      <c r="K15" s="177">
        <f t="shared" si="2"/>
        <v>-850</v>
      </c>
      <c r="L15" s="178">
        <f t="shared" si="2"/>
        <v>-800</v>
      </c>
    </row>
    <row r="16" spans="1:20" s="45" customFormat="1" ht="21.75" thickTop="1" x14ac:dyDescent="0.25">
      <c r="D16" s="43"/>
      <c r="E16" s="43"/>
      <c r="F16" s="43"/>
      <c r="G16" s="43"/>
      <c r="H16" s="43"/>
      <c r="I16" s="43"/>
      <c r="J16" s="43"/>
      <c r="K16" s="43"/>
      <c r="L16" s="43"/>
    </row>
    <row r="17" spans="1:11" ht="39.950000000000003" customHeight="1" x14ac:dyDescent="0.25">
      <c r="B17" s="264" t="s">
        <v>45</v>
      </c>
      <c r="C17" s="264"/>
      <c r="D17" s="264"/>
      <c r="E17" s="264"/>
      <c r="F17" s="264"/>
      <c r="G17" s="264"/>
      <c r="H17" s="264"/>
      <c r="I17" s="264"/>
      <c r="J17" s="264"/>
    </row>
    <row r="18" spans="1:11" ht="21.6" customHeight="1" x14ac:dyDescent="0.25">
      <c r="D18" s="253" t="s">
        <v>22</v>
      </c>
      <c r="E18" s="253"/>
      <c r="F18" s="253"/>
      <c r="G18" s="253" t="s">
        <v>23</v>
      </c>
      <c r="H18" s="253"/>
      <c r="I18" s="253"/>
      <c r="J18" s="18"/>
    </row>
    <row r="19" spans="1:11" ht="23.25" x14ac:dyDescent="0.25">
      <c r="B19" s="7" t="s">
        <v>0</v>
      </c>
      <c r="C19" s="7"/>
      <c r="D19" s="7" t="s">
        <v>1</v>
      </c>
      <c r="E19" s="7" t="s">
        <v>2</v>
      </c>
      <c r="F19" s="7" t="s">
        <v>35</v>
      </c>
      <c r="G19" s="7" t="s">
        <v>3</v>
      </c>
      <c r="H19" s="7" t="s">
        <v>4</v>
      </c>
      <c r="I19" s="7" t="s">
        <v>36</v>
      </c>
      <c r="J19" s="7" t="s">
        <v>6</v>
      </c>
      <c r="K19" s="2"/>
    </row>
    <row r="20" spans="1:11" ht="23.25" x14ac:dyDescent="0.25">
      <c r="A20" s="179"/>
      <c r="B20" s="179"/>
      <c r="C20" s="180" t="s">
        <v>39</v>
      </c>
      <c r="D20" s="255" t="s">
        <v>41</v>
      </c>
      <c r="E20" s="256"/>
      <c r="F20" s="256"/>
      <c r="G20" s="255" t="s">
        <v>41</v>
      </c>
      <c r="H20" s="256"/>
      <c r="I20" s="256"/>
      <c r="J20" s="2"/>
      <c r="K20" s="2"/>
    </row>
    <row r="21" spans="1:11" ht="35.1" customHeight="1" x14ac:dyDescent="0.25">
      <c r="A21" s="258" t="s">
        <v>9</v>
      </c>
      <c r="B21" s="20" t="s">
        <v>50</v>
      </c>
      <c r="C21" s="100" t="s">
        <v>25</v>
      </c>
      <c r="D21" s="25">
        <v>6</v>
      </c>
      <c r="E21" s="25">
        <v>5</v>
      </c>
      <c r="F21" s="25">
        <v>6</v>
      </c>
      <c r="G21" s="25">
        <v>6</v>
      </c>
      <c r="H21" s="25">
        <v>2</v>
      </c>
      <c r="I21" s="25">
        <v>6</v>
      </c>
      <c r="J21" s="188">
        <f>SUM(D21:I21)</f>
        <v>31</v>
      </c>
      <c r="K21" s="190">
        <v>2</v>
      </c>
    </row>
    <row r="22" spans="1:11" ht="24.95" customHeight="1" x14ac:dyDescent="0.25">
      <c r="A22" s="259"/>
      <c r="B22" s="157"/>
      <c r="C22" s="62" t="s">
        <v>38</v>
      </c>
      <c r="D22" s="11" t="s">
        <v>241</v>
      </c>
      <c r="E22" s="11" t="s">
        <v>195</v>
      </c>
      <c r="F22" s="11" t="s">
        <v>196</v>
      </c>
      <c r="G22" s="11" t="s">
        <v>197</v>
      </c>
      <c r="H22" s="11" t="s">
        <v>198</v>
      </c>
      <c r="I22" s="11" t="s">
        <v>243</v>
      </c>
      <c r="J22" s="11"/>
    </row>
    <row r="23" spans="1:11" ht="35.1" customHeight="1" x14ac:dyDescent="0.25">
      <c r="A23" s="259"/>
      <c r="B23" s="79" t="s">
        <v>54</v>
      </c>
      <c r="C23" s="80" t="s">
        <v>26</v>
      </c>
      <c r="D23" s="41">
        <v>2</v>
      </c>
      <c r="E23" s="41">
        <v>6</v>
      </c>
      <c r="F23" s="41">
        <v>0</v>
      </c>
      <c r="G23" s="41">
        <v>3</v>
      </c>
      <c r="H23" s="41">
        <v>6</v>
      </c>
      <c r="I23" s="41">
        <v>0</v>
      </c>
      <c r="J23" s="81">
        <f>SUM(D23:I23)</f>
        <v>17</v>
      </c>
      <c r="K23" s="46" t="s">
        <v>244</v>
      </c>
    </row>
    <row r="24" spans="1:11" ht="24.95" customHeight="1" x14ac:dyDescent="0.25">
      <c r="A24" s="243"/>
      <c r="B24" s="158"/>
      <c r="C24" s="62" t="s">
        <v>38</v>
      </c>
      <c r="D24" s="44" t="s">
        <v>199</v>
      </c>
      <c r="E24" s="44" t="s">
        <v>200</v>
      </c>
      <c r="F24" s="44" t="s">
        <v>240</v>
      </c>
      <c r="G24" s="44" t="s">
        <v>201</v>
      </c>
      <c r="H24" s="44" t="s">
        <v>202</v>
      </c>
      <c r="I24" s="44" t="s">
        <v>203</v>
      </c>
      <c r="J24" s="15"/>
    </row>
    <row r="25" spans="1:11" ht="15" customHeight="1" x14ac:dyDescent="0.25">
      <c r="A25" s="37"/>
      <c r="B25" s="159"/>
      <c r="C25" s="42"/>
      <c r="D25" s="38"/>
      <c r="E25" s="39"/>
      <c r="F25" s="39"/>
      <c r="G25" s="38"/>
      <c r="H25" s="39"/>
      <c r="I25" s="40"/>
      <c r="J25" s="41"/>
    </row>
    <row r="26" spans="1:11" ht="31.5" x14ac:dyDescent="0.25">
      <c r="A26" s="179"/>
      <c r="B26" s="181"/>
      <c r="C26" s="180" t="s">
        <v>39</v>
      </c>
      <c r="D26" s="255" t="s">
        <v>16</v>
      </c>
      <c r="E26" s="256"/>
      <c r="F26" s="256"/>
      <c r="G26" s="255" t="s">
        <v>16</v>
      </c>
      <c r="H26" s="256"/>
      <c r="I26" s="256"/>
      <c r="J26" s="11"/>
      <c r="K26" s="2"/>
    </row>
    <row r="27" spans="1:11" ht="35.1" customHeight="1" x14ac:dyDescent="0.25">
      <c r="A27" s="258" t="s">
        <v>9</v>
      </c>
      <c r="B27" s="3" t="s">
        <v>47</v>
      </c>
      <c r="C27" s="76" t="s">
        <v>25</v>
      </c>
      <c r="D27" s="32">
        <v>0</v>
      </c>
      <c r="E27" s="32">
        <v>6</v>
      </c>
      <c r="F27" s="32">
        <v>6</v>
      </c>
      <c r="G27" s="32">
        <v>5</v>
      </c>
      <c r="H27" s="32">
        <v>6</v>
      </c>
      <c r="I27" s="32">
        <v>2</v>
      </c>
      <c r="J27" s="192">
        <f>SUM(D27:I27)</f>
        <v>25</v>
      </c>
      <c r="K27" s="189" t="s">
        <v>244</v>
      </c>
    </row>
    <row r="28" spans="1:11" ht="24.95" customHeight="1" x14ac:dyDescent="0.25">
      <c r="A28" s="259"/>
      <c r="B28" s="157"/>
      <c r="C28" s="62" t="s">
        <v>38</v>
      </c>
      <c r="D28" s="11" t="s">
        <v>204</v>
      </c>
      <c r="E28" s="11" t="s">
        <v>205</v>
      </c>
      <c r="F28" s="11" t="s">
        <v>206</v>
      </c>
      <c r="G28" s="11" t="s">
        <v>207</v>
      </c>
      <c r="H28" s="11" t="s">
        <v>208</v>
      </c>
      <c r="I28" s="11" t="s">
        <v>209</v>
      </c>
      <c r="J28" s="11"/>
    </row>
    <row r="29" spans="1:11" ht="35.1" customHeight="1" x14ac:dyDescent="0.25">
      <c r="A29" s="259"/>
      <c r="B29" s="21" t="s">
        <v>53</v>
      </c>
      <c r="C29" s="24" t="s">
        <v>26</v>
      </c>
      <c r="D29" s="27">
        <v>6</v>
      </c>
      <c r="E29" s="27">
        <v>4</v>
      </c>
      <c r="F29" s="27">
        <v>2</v>
      </c>
      <c r="G29" s="27">
        <v>6</v>
      </c>
      <c r="H29" s="27">
        <v>2</v>
      </c>
      <c r="I29" s="27">
        <v>6</v>
      </c>
      <c r="J29" s="28">
        <f>SUM(D29:I29)</f>
        <v>26</v>
      </c>
    </row>
    <row r="30" spans="1:11" ht="24.95" customHeight="1" x14ac:dyDescent="0.25">
      <c r="A30" s="243"/>
      <c r="B30" s="157"/>
      <c r="C30" s="62" t="s">
        <v>38</v>
      </c>
      <c r="D30" s="11" t="s">
        <v>210</v>
      </c>
      <c r="E30" s="11" t="s">
        <v>211</v>
      </c>
      <c r="F30" s="11" t="s">
        <v>212</v>
      </c>
      <c r="G30" s="11" t="s">
        <v>213</v>
      </c>
      <c r="H30" s="11" t="s">
        <v>214</v>
      </c>
      <c r="I30" s="11" t="s">
        <v>215</v>
      </c>
      <c r="J30" s="11"/>
    </row>
    <row r="31" spans="1:11" ht="15" customHeight="1" x14ac:dyDescent="0.25">
      <c r="A31" s="37"/>
      <c r="B31" s="159"/>
      <c r="C31" s="42"/>
      <c r="D31" s="38"/>
      <c r="E31" s="39"/>
      <c r="F31" s="39"/>
      <c r="G31" s="38"/>
      <c r="H31" s="39"/>
      <c r="I31" s="40"/>
      <c r="J31" s="41"/>
    </row>
    <row r="32" spans="1:11" ht="31.5" x14ac:dyDescent="0.25">
      <c r="A32" s="179"/>
      <c r="B32" s="181"/>
      <c r="C32" s="180" t="s">
        <v>39</v>
      </c>
      <c r="D32" s="255" t="s">
        <v>17</v>
      </c>
      <c r="E32" s="256"/>
      <c r="F32" s="257"/>
      <c r="G32" s="255" t="s">
        <v>17</v>
      </c>
      <c r="H32" s="256"/>
      <c r="I32" s="257"/>
      <c r="J32" s="11"/>
      <c r="K32" s="2"/>
    </row>
    <row r="33" spans="1:19" ht="33" customHeight="1" x14ac:dyDescent="0.25">
      <c r="A33" s="258" t="s">
        <v>9</v>
      </c>
      <c r="B33" s="22" t="s">
        <v>48</v>
      </c>
      <c r="C33" s="23" t="s">
        <v>242</v>
      </c>
      <c r="D33" s="30">
        <v>3</v>
      </c>
      <c r="E33" s="30">
        <v>6</v>
      </c>
      <c r="F33" s="30">
        <v>5</v>
      </c>
      <c r="G33" s="30">
        <v>5</v>
      </c>
      <c r="H33" s="30">
        <v>6</v>
      </c>
      <c r="I33" s="30">
        <v>5</v>
      </c>
      <c r="J33" s="31">
        <f>SUM(D33:I33)</f>
        <v>30</v>
      </c>
      <c r="K33" s="2">
        <v>4</v>
      </c>
    </row>
    <row r="34" spans="1:19" ht="24.95" customHeight="1" x14ac:dyDescent="0.25">
      <c r="A34" s="259"/>
      <c r="B34" s="157"/>
      <c r="C34" s="62" t="s">
        <v>38</v>
      </c>
      <c r="D34" s="11" t="s">
        <v>228</v>
      </c>
      <c r="E34" s="11" t="s">
        <v>229</v>
      </c>
      <c r="F34" s="11" t="s">
        <v>230</v>
      </c>
      <c r="G34" s="11" t="s">
        <v>231</v>
      </c>
      <c r="H34" s="11" t="s">
        <v>232</v>
      </c>
      <c r="I34" s="11" t="s">
        <v>233</v>
      </c>
      <c r="J34" s="11"/>
    </row>
    <row r="35" spans="1:19" ht="35.1" customHeight="1" x14ac:dyDescent="0.25">
      <c r="A35" s="259"/>
      <c r="B35" s="96" t="s">
        <v>52</v>
      </c>
      <c r="C35" s="97" t="s">
        <v>26</v>
      </c>
      <c r="D35" s="34">
        <v>6</v>
      </c>
      <c r="E35" s="34">
        <v>2</v>
      </c>
      <c r="F35" s="34">
        <v>6</v>
      </c>
      <c r="G35" s="34">
        <v>6</v>
      </c>
      <c r="H35" s="34">
        <v>4</v>
      </c>
      <c r="I35" s="34">
        <v>6</v>
      </c>
      <c r="J35" s="191">
        <f>SUM(D35:I35)</f>
        <v>30</v>
      </c>
      <c r="K35" s="189">
        <v>3</v>
      </c>
    </row>
    <row r="36" spans="1:19" ht="24.95" customHeight="1" x14ac:dyDescent="0.25">
      <c r="A36" s="243"/>
      <c r="B36" s="160"/>
      <c r="C36" s="62" t="s">
        <v>38</v>
      </c>
      <c r="D36" s="11" t="s">
        <v>234</v>
      </c>
      <c r="E36" s="11" t="s">
        <v>235</v>
      </c>
      <c r="F36" s="11" t="s">
        <v>236</v>
      </c>
      <c r="G36" s="11" t="s">
        <v>237</v>
      </c>
      <c r="H36" s="11" t="s">
        <v>238</v>
      </c>
      <c r="I36" s="11" t="s">
        <v>239</v>
      </c>
    </row>
    <row r="37" spans="1:19" ht="18" customHeight="1" x14ac:dyDescent="0.25">
      <c r="A37" s="37"/>
      <c r="B37" s="159"/>
      <c r="C37" s="42"/>
      <c r="D37" s="38"/>
      <c r="E37" s="39"/>
      <c r="F37" s="39"/>
      <c r="G37" s="38"/>
      <c r="H37" s="39"/>
      <c r="I37" s="40"/>
      <c r="J37" s="41"/>
    </row>
    <row r="38" spans="1:19" ht="22.5" customHeight="1" x14ac:dyDescent="0.25">
      <c r="A38" s="179"/>
      <c r="B38" s="181"/>
      <c r="C38" s="180" t="s">
        <v>39</v>
      </c>
      <c r="D38" s="255" t="s">
        <v>42</v>
      </c>
      <c r="E38" s="256"/>
      <c r="F38" s="257"/>
      <c r="G38" s="255" t="s">
        <v>42</v>
      </c>
      <c r="H38" s="256"/>
      <c r="I38" s="257"/>
      <c r="J38" s="11"/>
    </row>
    <row r="39" spans="1:19" ht="35.1" customHeight="1" x14ac:dyDescent="0.25">
      <c r="A39" s="244" t="s">
        <v>9</v>
      </c>
      <c r="B39" s="84" t="s">
        <v>49</v>
      </c>
      <c r="C39" s="85" t="s">
        <v>25</v>
      </c>
      <c r="D39" s="86">
        <v>4</v>
      </c>
      <c r="E39" s="86">
        <v>4</v>
      </c>
      <c r="F39" s="86">
        <v>3</v>
      </c>
      <c r="G39" s="86">
        <v>2</v>
      </c>
      <c r="H39" s="86">
        <v>5</v>
      </c>
      <c r="I39" s="86">
        <v>6</v>
      </c>
      <c r="J39" s="87">
        <f>SUM(D39:I39)</f>
        <v>24</v>
      </c>
      <c r="K39" s="46" t="s">
        <v>244</v>
      </c>
    </row>
    <row r="40" spans="1:19" ht="24.95" customHeight="1" x14ac:dyDescent="0.25">
      <c r="A40" s="244"/>
      <c r="B40" s="160"/>
      <c r="C40" s="62" t="s">
        <v>38</v>
      </c>
      <c r="D40" s="11" t="s">
        <v>216</v>
      </c>
      <c r="E40" s="11" t="s">
        <v>217</v>
      </c>
      <c r="F40" s="11" t="s">
        <v>218</v>
      </c>
      <c r="G40" s="11" t="s">
        <v>219</v>
      </c>
      <c r="H40" s="11" t="s">
        <v>220</v>
      </c>
      <c r="I40" s="11" t="s">
        <v>221</v>
      </c>
    </row>
    <row r="41" spans="1:19" ht="35.1" customHeight="1" x14ac:dyDescent="0.25">
      <c r="A41" s="244"/>
      <c r="B41" s="67" t="s">
        <v>51</v>
      </c>
      <c r="C41" s="68" t="s">
        <v>26</v>
      </c>
      <c r="D41" s="74">
        <v>6</v>
      </c>
      <c r="E41" s="74">
        <v>6</v>
      </c>
      <c r="F41" s="74">
        <v>6</v>
      </c>
      <c r="G41" s="74">
        <v>6</v>
      </c>
      <c r="H41" s="74">
        <v>6</v>
      </c>
      <c r="I41" s="74">
        <v>2</v>
      </c>
      <c r="J41" s="187">
        <f>SUM(D41:I41)</f>
        <v>32</v>
      </c>
      <c r="K41" s="189">
        <v>1</v>
      </c>
    </row>
    <row r="42" spans="1:19" ht="24.95" customHeight="1" x14ac:dyDescent="0.25">
      <c r="A42" s="114"/>
      <c r="B42" s="63"/>
      <c r="C42" s="62" t="s">
        <v>38</v>
      </c>
      <c r="D42" s="11" t="s">
        <v>222</v>
      </c>
      <c r="E42" s="11" t="s">
        <v>223</v>
      </c>
      <c r="F42" s="11" t="s">
        <v>224</v>
      </c>
      <c r="G42" s="11" t="s">
        <v>225</v>
      </c>
      <c r="H42" s="11" t="s">
        <v>226</v>
      </c>
      <c r="I42" s="11" t="s">
        <v>227</v>
      </c>
    </row>
    <row r="43" spans="1:19" ht="39.950000000000003" customHeight="1" x14ac:dyDescent="0.25">
      <c r="B43" s="254" t="s">
        <v>44</v>
      </c>
      <c r="C43" s="254"/>
      <c r="D43" s="254"/>
      <c r="E43" s="254"/>
      <c r="F43" s="254"/>
      <c r="G43" s="254"/>
      <c r="H43" s="254"/>
      <c r="I43" s="254"/>
      <c r="J43" s="254"/>
    </row>
    <row r="44" spans="1:19" ht="23.25" x14ac:dyDescent="0.25">
      <c r="B44" s="2" t="s">
        <v>0</v>
      </c>
      <c r="C44" s="2"/>
      <c r="D44" s="7" t="s">
        <v>1</v>
      </c>
      <c r="E44" s="7" t="s">
        <v>2</v>
      </c>
      <c r="F44" s="7" t="s">
        <v>35</v>
      </c>
      <c r="G44" s="7" t="s">
        <v>3</v>
      </c>
      <c r="H44" s="7" t="s">
        <v>4</v>
      </c>
      <c r="I44" s="7" t="s">
        <v>36</v>
      </c>
      <c r="J44" s="7" t="s">
        <v>6</v>
      </c>
      <c r="K44" s="2" t="s">
        <v>28</v>
      </c>
    </row>
    <row r="45" spans="1:19" ht="23.25" x14ac:dyDescent="0.25">
      <c r="B45" s="179" t="s">
        <v>15</v>
      </c>
      <c r="C45" s="182" t="s">
        <v>245</v>
      </c>
      <c r="D45" s="183" t="s">
        <v>12</v>
      </c>
      <c r="E45" s="183" t="s">
        <v>13</v>
      </c>
      <c r="F45" s="183" t="s">
        <v>14</v>
      </c>
      <c r="G45" s="183" t="s">
        <v>12</v>
      </c>
      <c r="H45" s="183" t="s">
        <v>13</v>
      </c>
      <c r="I45" s="183" t="s">
        <v>14</v>
      </c>
      <c r="J45" s="2"/>
      <c r="K45" s="183" t="s">
        <v>13</v>
      </c>
    </row>
    <row r="46" spans="1:19" ht="35.1" customHeight="1" x14ac:dyDescent="0.25">
      <c r="A46" s="262" t="s">
        <v>9</v>
      </c>
      <c r="B46" s="67" t="s">
        <v>51</v>
      </c>
      <c r="C46" s="68" t="s">
        <v>25</v>
      </c>
      <c r="D46" s="74">
        <v>6</v>
      </c>
      <c r="E46" s="74">
        <v>2</v>
      </c>
      <c r="F46" s="74">
        <v>4</v>
      </c>
      <c r="G46" s="74">
        <v>6</v>
      </c>
      <c r="H46" s="74">
        <v>2</v>
      </c>
      <c r="I46" s="74">
        <v>6</v>
      </c>
      <c r="J46" s="187">
        <f>SUM(D46:I46)</f>
        <v>26</v>
      </c>
      <c r="K46" s="113">
        <v>4</v>
      </c>
      <c r="L46" s="10" t="s">
        <v>266</v>
      </c>
    </row>
    <row r="47" spans="1:19" ht="30.6" customHeight="1" x14ac:dyDescent="0.25">
      <c r="A47" s="227"/>
      <c r="C47" s="62" t="s">
        <v>38</v>
      </c>
      <c r="D47" s="11" t="s">
        <v>247</v>
      </c>
      <c r="E47" s="11" t="s">
        <v>223</v>
      </c>
      <c r="F47" s="11" t="s">
        <v>263</v>
      </c>
      <c r="G47" s="11" t="s">
        <v>248</v>
      </c>
      <c r="H47" s="11" t="s">
        <v>265</v>
      </c>
      <c r="I47" s="11" t="s">
        <v>249</v>
      </c>
      <c r="K47" s="7" t="s">
        <v>244</v>
      </c>
      <c r="L47" s="10" t="s">
        <v>267</v>
      </c>
      <c r="S47" s="11"/>
    </row>
    <row r="48" spans="1:19" ht="35.1" customHeight="1" x14ac:dyDescent="0.25">
      <c r="A48" s="227"/>
      <c r="B48" s="20" t="s">
        <v>48</v>
      </c>
      <c r="C48" s="100" t="s">
        <v>26</v>
      </c>
      <c r="D48" s="25">
        <v>4</v>
      </c>
      <c r="E48" s="25">
        <v>6</v>
      </c>
      <c r="F48" s="25">
        <v>6</v>
      </c>
      <c r="G48" s="25">
        <v>4</v>
      </c>
      <c r="H48" s="25">
        <v>6</v>
      </c>
      <c r="I48" s="25">
        <v>0</v>
      </c>
      <c r="J48" s="188">
        <f>SUM(D48:I48)</f>
        <v>26</v>
      </c>
      <c r="K48" s="113">
        <v>10</v>
      </c>
      <c r="L48" s="46"/>
    </row>
    <row r="49" spans="1:13" ht="26.45" customHeight="1" x14ac:dyDescent="0.25">
      <c r="A49" s="228"/>
      <c r="C49" s="62" t="s">
        <v>38</v>
      </c>
      <c r="D49" s="11" t="s">
        <v>250</v>
      </c>
      <c r="E49" s="11" t="s">
        <v>268</v>
      </c>
      <c r="F49" s="11" t="s">
        <v>264</v>
      </c>
      <c r="G49" s="11" t="s">
        <v>251</v>
      </c>
      <c r="H49" s="11" t="s">
        <v>232</v>
      </c>
      <c r="I49" s="11" t="s">
        <v>233</v>
      </c>
      <c r="K49" s="2" t="s">
        <v>28</v>
      </c>
    </row>
    <row r="50" spans="1:13" ht="23.25" x14ac:dyDescent="0.25">
      <c r="B50" s="179" t="s">
        <v>15</v>
      </c>
      <c r="C50" s="182" t="s">
        <v>246</v>
      </c>
      <c r="D50" s="183" t="s">
        <v>19</v>
      </c>
      <c r="E50" s="183" t="s">
        <v>20</v>
      </c>
      <c r="F50" s="183" t="s">
        <v>21</v>
      </c>
      <c r="G50" s="183" t="s">
        <v>19</v>
      </c>
      <c r="H50" s="183" t="s">
        <v>20</v>
      </c>
      <c r="I50" s="183" t="s">
        <v>21</v>
      </c>
      <c r="K50" s="2" t="s">
        <v>12</v>
      </c>
    </row>
    <row r="51" spans="1:13" ht="32.450000000000003" customHeight="1" x14ac:dyDescent="0.25">
      <c r="A51" s="262" t="s">
        <v>9</v>
      </c>
      <c r="B51" s="96" t="s">
        <v>52</v>
      </c>
      <c r="C51" s="97" t="s">
        <v>26</v>
      </c>
      <c r="D51" s="34">
        <v>2</v>
      </c>
      <c r="E51" s="34">
        <v>4</v>
      </c>
      <c r="F51" s="34">
        <v>1</v>
      </c>
      <c r="G51" s="34">
        <v>2</v>
      </c>
      <c r="H51" s="34">
        <v>2</v>
      </c>
      <c r="I51" s="34">
        <v>5</v>
      </c>
      <c r="J51" s="191">
        <f>SUM(D51:I51)</f>
        <v>16</v>
      </c>
      <c r="L51" s="46"/>
    </row>
    <row r="52" spans="1:13" ht="29.45" customHeight="1" x14ac:dyDescent="0.25">
      <c r="A52" s="227"/>
      <c r="B52" s="108"/>
      <c r="C52" s="62" t="s">
        <v>38</v>
      </c>
      <c r="D52" s="11" t="s">
        <v>252</v>
      </c>
      <c r="E52" s="193" t="s">
        <v>253</v>
      </c>
      <c r="F52" s="193" t="s">
        <v>239</v>
      </c>
      <c r="G52" s="193" t="s">
        <v>254</v>
      </c>
      <c r="H52" s="193" t="s">
        <v>255</v>
      </c>
      <c r="I52" s="193" t="s">
        <v>256</v>
      </c>
      <c r="J52" s="109"/>
    </row>
    <row r="53" spans="1:13" ht="35.1" customHeight="1" x14ac:dyDescent="0.25">
      <c r="A53" s="227"/>
      <c r="B53" s="3" t="s">
        <v>50</v>
      </c>
      <c r="C53" s="76" t="s">
        <v>25</v>
      </c>
      <c r="D53" s="32">
        <v>6</v>
      </c>
      <c r="E53" s="32">
        <v>6</v>
      </c>
      <c r="F53" s="32">
        <v>6</v>
      </c>
      <c r="G53" s="32">
        <v>6</v>
      </c>
      <c r="H53" s="32">
        <v>6</v>
      </c>
      <c r="I53" s="32">
        <v>6</v>
      </c>
      <c r="J53" s="192">
        <f>SUM(D53:I53)</f>
        <v>36</v>
      </c>
    </row>
    <row r="54" spans="1:13" ht="32.1" customHeight="1" x14ac:dyDescent="0.25">
      <c r="A54" s="228"/>
      <c r="B54" s="63"/>
      <c r="C54" s="62" t="s">
        <v>38</v>
      </c>
      <c r="D54" s="11" t="s">
        <v>257</v>
      </c>
      <c r="E54" s="11" t="s">
        <v>258</v>
      </c>
      <c r="F54" s="11" t="s">
        <v>259</v>
      </c>
      <c r="G54" s="11" t="s">
        <v>262</v>
      </c>
      <c r="H54" s="11" t="s">
        <v>260</v>
      </c>
      <c r="I54" s="11" t="s">
        <v>261</v>
      </c>
    </row>
    <row r="55" spans="1:13" ht="39.950000000000003" customHeight="1" x14ac:dyDescent="0.25">
      <c r="A55" s="260" t="s">
        <v>55</v>
      </c>
      <c r="B55" s="261"/>
      <c r="C55" s="261"/>
      <c r="D55" s="261"/>
      <c r="E55" s="261"/>
      <c r="F55" s="261"/>
      <c r="G55" s="261"/>
      <c r="H55" s="261"/>
      <c r="I55" s="261"/>
      <c r="J55" s="261"/>
    </row>
    <row r="56" spans="1:13" ht="23.25" x14ac:dyDescent="0.25">
      <c r="B56" s="2" t="s">
        <v>0</v>
      </c>
      <c r="C56" s="2"/>
      <c r="D56" s="7" t="s">
        <v>3</v>
      </c>
      <c r="E56" s="7" t="s">
        <v>4</v>
      </c>
      <c r="F56" s="7" t="s">
        <v>36</v>
      </c>
      <c r="G56" s="7" t="s">
        <v>1</v>
      </c>
      <c r="H56" s="7" t="s">
        <v>2</v>
      </c>
      <c r="I56" s="7" t="s">
        <v>35</v>
      </c>
      <c r="J56" s="7" t="s">
        <v>6</v>
      </c>
    </row>
    <row r="57" spans="1:13" ht="23.25" hidden="1" x14ac:dyDescent="0.25">
      <c r="A57" s="12"/>
      <c r="B57" s="13" t="s">
        <v>11</v>
      </c>
      <c r="C57" s="13"/>
      <c r="D57" s="13">
        <v>1</v>
      </c>
      <c r="E57" s="13">
        <v>1</v>
      </c>
      <c r="F57" s="13">
        <v>1</v>
      </c>
      <c r="G57" s="13">
        <v>1</v>
      </c>
      <c r="H57" s="13">
        <v>1</v>
      </c>
      <c r="I57" s="13">
        <v>1</v>
      </c>
      <c r="J57" s="2"/>
    </row>
    <row r="58" spans="1:13" s="14" customFormat="1" ht="23.25" x14ac:dyDescent="0.25">
      <c r="A58" s="10"/>
      <c r="B58" s="184" t="s">
        <v>10</v>
      </c>
      <c r="C58" s="185"/>
      <c r="D58" s="186" t="s">
        <v>12</v>
      </c>
      <c r="E58" s="186" t="s">
        <v>12</v>
      </c>
      <c r="F58" s="186" t="s">
        <v>12</v>
      </c>
      <c r="G58" s="186" t="s">
        <v>12</v>
      </c>
      <c r="H58" s="186" t="s">
        <v>12</v>
      </c>
      <c r="I58" s="186" t="s">
        <v>12</v>
      </c>
      <c r="J58" s="8"/>
      <c r="K58" s="47"/>
    </row>
    <row r="59" spans="1:13" ht="35.1" customHeight="1" x14ac:dyDescent="0.25">
      <c r="A59" s="250" t="s">
        <v>9</v>
      </c>
      <c r="B59" s="3" t="s">
        <v>50</v>
      </c>
      <c r="C59" s="76" t="s">
        <v>26</v>
      </c>
      <c r="D59" s="32">
        <v>1</v>
      </c>
      <c r="E59" s="32">
        <v>4</v>
      </c>
      <c r="F59" s="32">
        <v>6</v>
      </c>
      <c r="G59" s="32">
        <v>2</v>
      </c>
      <c r="H59" s="32">
        <v>6</v>
      </c>
      <c r="I59" s="32">
        <v>6</v>
      </c>
      <c r="J59" s="192">
        <f>SUM(D59:I59)*2</f>
        <v>50</v>
      </c>
      <c r="M59" s="10" t="s">
        <v>244</v>
      </c>
    </row>
    <row r="60" spans="1:13" ht="21" hidden="1" customHeight="1" x14ac:dyDescent="0.25">
      <c r="A60" s="251"/>
      <c r="B60" s="16"/>
      <c r="C60" s="6"/>
      <c r="D60" s="25"/>
      <c r="E60" s="25"/>
      <c r="F60" s="25"/>
      <c r="G60" s="25"/>
      <c r="H60" s="25"/>
      <c r="I60" s="25"/>
      <c r="J60" s="25">
        <f>SUM(D60:I60)</f>
        <v>0</v>
      </c>
    </row>
    <row r="61" spans="1:13" ht="24" customHeight="1" x14ac:dyDescent="0.25">
      <c r="A61" s="251"/>
      <c r="C61" s="62" t="s">
        <v>38</v>
      </c>
      <c r="D61" s="11" t="s">
        <v>197</v>
      </c>
      <c r="E61" s="11" t="s">
        <v>270</v>
      </c>
      <c r="F61" s="11" t="s">
        <v>271</v>
      </c>
      <c r="G61" s="11" t="s">
        <v>269</v>
      </c>
      <c r="H61" s="11" t="s">
        <v>195</v>
      </c>
      <c r="I61" s="11" t="s">
        <v>196</v>
      </c>
      <c r="J61" s="2"/>
    </row>
    <row r="62" spans="1:13" ht="35.1" customHeight="1" x14ac:dyDescent="0.25">
      <c r="A62" s="251"/>
      <c r="B62" s="67" t="s">
        <v>48</v>
      </c>
      <c r="C62" s="68" t="s">
        <v>25</v>
      </c>
      <c r="D62" s="74">
        <v>6</v>
      </c>
      <c r="E62" s="74">
        <v>6</v>
      </c>
      <c r="F62" s="74">
        <v>0</v>
      </c>
      <c r="G62" s="74">
        <v>6</v>
      </c>
      <c r="H62" s="74">
        <v>1</v>
      </c>
      <c r="I62" s="74">
        <v>2</v>
      </c>
      <c r="J62" s="187">
        <f>SUM(D62:I62)*2</f>
        <v>42</v>
      </c>
    </row>
    <row r="63" spans="1:13" ht="23.25" hidden="1" customHeight="1" x14ac:dyDescent="0.25">
      <c r="A63" s="251"/>
      <c r="B63" s="16" t="s">
        <v>18</v>
      </c>
      <c r="C63" s="16"/>
      <c r="D63" s="29"/>
      <c r="E63" s="29"/>
      <c r="F63" s="29"/>
      <c r="G63" s="29"/>
      <c r="H63" s="29"/>
      <c r="I63" s="29"/>
      <c r="J63" s="29">
        <f>SUM(D63:I63)</f>
        <v>0</v>
      </c>
    </row>
    <row r="64" spans="1:13" ht="24" customHeight="1" x14ac:dyDescent="0.25">
      <c r="A64" s="252"/>
      <c r="B64" s="48"/>
      <c r="C64" s="62" t="s">
        <v>38</v>
      </c>
      <c r="D64" s="11" t="s">
        <v>251</v>
      </c>
      <c r="E64" s="11" t="s">
        <v>272</v>
      </c>
      <c r="F64" s="11" t="s">
        <v>233</v>
      </c>
      <c r="G64" s="11" t="s">
        <v>273</v>
      </c>
      <c r="H64" s="11" t="s">
        <v>274</v>
      </c>
      <c r="I64" s="11" t="s">
        <v>264</v>
      </c>
      <c r="J64" s="2"/>
    </row>
    <row r="65" spans="10:10" ht="23.25" x14ac:dyDescent="0.25">
      <c r="J65" s="2"/>
    </row>
    <row r="66" spans="10:10" ht="23.25" x14ac:dyDescent="0.25">
      <c r="J66" s="2"/>
    </row>
    <row r="67" spans="10:10" ht="23.25" x14ac:dyDescent="0.25">
      <c r="J67" s="2"/>
    </row>
    <row r="68" spans="10:10" ht="23.25" x14ac:dyDescent="0.25">
      <c r="J68" s="2"/>
    </row>
  </sheetData>
  <mergeCells count="28">
    <mergeCell ref="A27:A30"/>
    <mergeCell ref="A46:A49"/>
    <mergeCell ref="A51:A54"/>
    <mergeCell ref="B1:L1"/>
    <mergeCell ref="B17:J17"/>
    <mergeCell ref="B7:D7"/>
    <mergeCell ref="E2:H2"/>
    <mergeCell ref="I2:L2"/>
    <mergeCell ref="B4:D4"/>
    <mergeCell ref="B5:D5"/>
    <mergeCell ref="B6:D6"/>
    <mergeCell ref="B2:D3"/>
    <mergeCell ref="A59:A64"/>
    <mergeCell ref="D18:F18"/>
    <mergeCell ref="G18:I18"/>
    <mergeCell ref="B43:J43"/>
    <mergeCell ref="G38:I38"/>
    <mergeCell ref="A39:A41"/>
    <mergeCell ref="D20:F20"/>
    <mergeCell ref="G20:I20"/>
    <mergeCell ref="D26:F26"/>
    <mergeCell ref="G26:I26"/>
    <mergeCell ref="D32:F32"/>
    <mergeCell ref="G32:I32"/>
    <mergeCell ref="D38:F38"/>
    <mergeCell ref="A21:A24"/>
    <mergeCell ref="A33:A36"/>
    <mergeCell ref="A55:J55"/>
  </mergeCells>
  <pageMargins left="0.7" right="0.7" top="0.75" bottom="0.75" header="0.3" footer="0.3"/>
  <pageSetup scale="30" orientation="landscape" r:id="rId1"/>
  <ignoredErrors>
    <ignoredError sqref="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Saturday</vt:lpstr>
      <vt:lpstr>Sunday</vt:lpstr>
      <vt:lpstr>Saturday!Print_Titles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 Gottlieb</dc:creator>
  <cp:lastModifiedBy>Chris</cp:lastModifiedBy>
  <cp:lastPrinted>2019-07-07T02:37:38Z</cp:lastPrinted>
  <dcterms:created xsi:type="dcterms:W3CDTF">2018-06-19T16:14:43Z</dcterms:created>
  <dcterms:modified xsi:type="dcterms:W3CDTF">2022-10-31T18:23:37Z</dcterms:modified>
</cp:coreProperties>
</file>